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25" yWindow="315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E36" i="1"/>
  <c r="B11"/>
  <c r="C11" s="1"/>
  <c r="G111"/>
  <c r="G112" s="1"/>
  <c r="G113" s="1"/>
  <c r="G114" s="1"/>
  <c r="G115" s="1"/>
  <c r="G116" s="1"/>
  <c r="G117" s="1"/>
  <c r="G118" s="1"/>
  <c r="G119" s="1"/>
  <c r="G120" s="1"/>
  <c r="G121" s="1"/>
  <c r="G122" s="1"/>
  <c r="G123" s="1"/>
  <c r="G124" s="1"/>
  <c r="G125" s="1"/>
  <c r="G126" s="1"/>
  <c r="G127" s="1"/>
  <c r="G128" s="1"/>
  <c r="G129" s="1"/>
  <c r="G130" s="1"/>
  <c r="G131" s="1"/>
  <c r="G132" s="1"/>
  <c r="G133" s="1"/>
  <c r="G134" s="1"/>
  <c r="G135" s="1"/>
  <c r="G136" s="1"/>
  <c r="G137" s="1"/>
  <c r="G138" s="1"/>
  <c r="G139" s="1"/>
  <c r="G140" s="1"/>
  <c r="G141" s="1"/>
  <c r="G142" s="1"/>
  <c r="G143" s="1"/>
  <c r="G144" s="1"/>
  <c r="G145" s="1"/>
  <c r="G146" s="1"/>
  <c r="G147" s="1"/>
  <c r="G148" s="1"/>
  <c r="G149" s="1"/>
  <c r="G150" s="1"/>
  <c r="G151" s="1"/>
  <c r="G152" s="1"/>
  <c r="G153" s="1"/>
  <c r="G154" s="1"/>
  <c r="G155" s="1"/>
  <c r="G156" s="1"/>
  <c r="G157" s="1"/>
  <c r="G158" s="1"/>
  <c r="G159" s="1"/>
  <c r="G160" s="1"/>
  <c r="G161" s="1"/>
  <c r="G162" s="1"/>
  <c r="G163" s="1"/>
  <c r="G164" s="1"/>
  <c r="G165" s="1"/>
  <c r="G166" s="1"/>
  <c r="G167" s="1"/>
  <c r="G168" s="1"/>
  <c r="G169" s="1"/>
  <c r="G170" s="1"/>
  <c r="B10"/>
  <c r="F10" s="1"/>
  <c r="B19"/>
  <c r="I19" s="1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C19"/>
  <c r="B111"/>
  <c r="I111" s="1"/>
  <c r="A112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E152" s="1"/>
  <c r="A111"/>
  <c r="B110"/>
  <c r="I110" s="1"/>
  <c r="B109"/>
  <c r="I109" s="1"/>
  <c r="B108"/>
  <c r="I108" s="1"/>
  <c r="B107"/>
  <c r="I107" s="1"/>
  <c r="B106"/>
  <c r="I106" s="1"/>
  <c r="B105"/>
  <c r="I105" s="1"/>
  <c r="B104"/>
  <c r="I104" s="1"/>
  <c r="B103"/>
  <c r="I103" s="1"/>
  <c r="B102"/>
  <c r="I102" s="1"/>
  <c r="B101"/>
  <c r="I101" s="1"/>
  <c r="B100"/>
  <c r="I100" s="1"/>
  <c r="B99"/>
  <c r="I99" s="1"/>
  <c r="B98"/>
  <c r="I98" s="1"/>
  <c r="B97"/>
  <c r="I97" s="1"/>
  <c r="B96"/>
  <c r="I96" s="1"/>
  <c r="B95"/>
  <c r="I95" s="1"/>
  <c r="B94"/>
  <c r="I94" s="1"/>
  <c r="B93"/>
  <c r="I93" s="1"/>
  <c r="B92"/>
  <c r="I92" s="1"/>
  <c r="B91"/>
  <c r="I91" s="1"/>
  <c r="B90"/>
  <c r="I90" s="1"/>
  <c r="B89"/>
  <c r="I89" s="1"/>
  <c r="B88"/>
  <c r="I88" s="1"/>
  <c r="B87"/>
  <c r="I87" s="1"/>
  <c r="B86"/>
  <c r="I86" s="1"/>
  <c r="B85"/>
  <c r="I85" s="1"/>
  <c r="B84"/>
  <c r="I84" s="1"/>
  <c r="B83"/>
  <c r="I83" s="1"/>
  <c r="B82"/>
  <c r="I82" s="1"/>
  <c r="B81"/>
  <c r="I81" s="1"/>
  <c r="B80"/>
  <c r="I80" s="1"/>
  <c r="B79"/>
  <c r="I79" s="1"/>
  <c r="B78"/>
  <c r="I78" s="1"/>
  <c r="B77"/>
  <c r="I77" s="1"/>
  <c r="B76"/>
  <c r="I76" s="1"/>
  <c r="B75"/>
  <c r="I75" s="1"/>
  <c r="B74"/>
  <c r="F74" s="1"/>
  <c r="B73"/>
  <c r="F73" s="1"/>
  <c r="B72"/>
  <c r="F72" s="1"/>
  <c r="B71"/>
  <c r="F71" s="1"/>
  <c r="B70"/>
  <c r="F70" s="1"/>
  <c r="B69"/>
  <c r="F69" s="1"/>
  <c r="B68"/>
  <c r="F68" s="1"/>
  <c r="B67"/>
  <c r="F67" s="1"/>
  <c r="B66"/>
  <c r="F66" s="1"/>
  <c r="B65"/>
  <c r="F65" s="1"/>
  <c r="B64"/>
  <c r="F64" s="1"/>
  <c r="B63"/>
  <c r="F63" s="1"/>
  <c r="B62"/>
  <c r="F62" s="1"/>
  <c r="B61"/>
  <c r="F61" s="1"/>
  <c r="B60"/>
  <c r="F60" s="1"/>
  <c r="B59"/>
  <c r="F59" s="1"/>
  <c r="B58"/>
  <c r="F58" s="1"/>
  <c r="B57"/>
  <c r="F57" s="1"/>
  <c r="B56"/>
  <c r="F56" s="1"/>
  <c r="B55"/>
  <c r="F55" s="1"/>
  <c r="B54"/>
  <c r="F54" s="1"/>
  <c r="B53"/>
  <c r="F53" s="1"/>
  <c r="B52"/>
  <c r="F52" s="1"/>
  <c r="B51"/>
  <c r="F51" s="1"/>
  <c r="B50"/>
  <c r="F50" s="1"/>
  <c r="B49"/>
  <c r="F49" s="1"/>
  <c r="B48"/>
  <c r="F48" s="1"/>
  <c r="B47"/>
  <c r="F47" s="1"/>
  <c r="B46"/>
  <c r="F46" s="1"/>
  <c r="B45"/>
  <c r="F45" s="1"/>
  <c r="B44"/>
  <c r="F44" s="1"/>
  <c r="B43"/>
  <c r="F43" s="1"/>
  <c r="B42"/>
  <c r="F42" s="1"/>
  <c r="B41"/>
  <c r="F41" s="1"/>
  <c r="B40"/>
  <c r="F40" s="1"/>
  <c r="B39"/>
  <c r="F39" s="1"/>
  <c r="B38"/>
  <c r="F38" s="1"/>
  <c r="B37"/>
  <c r="F37" s="1"/>
  <c r="B36"/>
  <c r="F36" s="1"/>
  <c r="B35"/>
  <c r="F35" s="1"/>
  <c r="B34"/>
  <c r="F34" s="1"/>
  <c r="B33"/>
  <c r="F33" s="1"/>
  <c r="B32"/>
  <c r="F32" s="1"/>
  <c r="B31"/>
  <c r="F31" s="1"/>
  <c r="B30"/>
  <c r="F30" s="1"/>
  <c r="B29"/>
  <c r="F29" s="1"/>
  <c r="B28"/>
  <c r="F28" s="1"/>
  <c r="B27"/>
  <c r="F27" s="1"/>
  <c r="B26"/>
  <c r="F26" s="1"/>
  <c r="B25"/>
  <c r="F25" s="1"/>
  <c r="B24"/>
  <c r="F24" s="1"/>
  <c r="B23"/>
  <c r="F23" s="1"/>
  <c r="B22"/>
  <c r="F22" s="1"/>
  <c r="B21"/>
  <c r="F21" s="1"/>
  <c r="B20"/>
  <c r="F20" s="1"/>
  <c r="B18"/>
  <c r="C18" s="1"/>
  <c r="B17"/>
  <c r="F17" s="1"/>
  <c r="B16"/>
  <c r="F16" s="1"/>
  <c r="B15"/>
  <c r="F15" s="1"/>
  <c r="B14"/>
  <c r="F14" s="1"/>
  <c r="B13"/>
  <c r="F13" s="1"/>
  <c r="B12"/>
  <c r="C12" s="1"/>
  <c r="I11" l="1"/>
  <c r="H11"/>
  <c r="F19"/>
  <c r="H13"/>
  <c r="H15"/>
  <c r="H17"/>
  <c r="H19"/>
  <c r="H21"/>
  <c r="H23"/>
  <c r="H25"/>
  <c r="H27"/>
  <c r="H29"/>
  <c r="H31"/>
  <c r="H33"/>
  <c r="H35"/>
  <c r="H37"/>
  <c r="H39"/>
  <c r="H41"/>
  <c r="H43"/>
  <c r="H45"/>
  <c r="H47"/>
  <c r="H49"/>
  <c r="H51"/>
  <c r="H53"/>
  <c r="H55"/>
  <c r="H57"/>
  <c r="H59"/>
  <c r="H61"/>
  <c r="H63"/>
  <c r="H65"/>
  <c r="H67"/>
  <c r="H69"/>
  <c r="H71"/>
  <c r="H73"/>
  <c r="H75"/>
  <c r="H77"/>
  <c r="H79"/>
  <c r="H81"/>
  <c r="H83"/>
  <c r="H85"/>
  <c r="H87"/>
  <c r="H89"/>
  <c r="H91"/>
  <c r="H93"/>
  <c r="H95"/>
  <c r="H97"/>
  <c r="H99"/>
  <c r="H101"/>
  <c r="H103"/>
  <c r="H105"/>
  <c r="H107"/>
  <c r="H109"/>
  <c r="H111"/>
  <c r="H10"/>
  <c r="I13"/>
  <c r="I15"/>
  <c r="I17"/>
  <c r="I21"/>
  <c r="I23"/>
  <c r="I25"/>
  <c r="I27"/>
  <c r="I29"/>
  <c r="I31"/>
  <c r="I33"/>
  <c r="I35"/>
  <c r="I37"/>
  <c r="I39"/>
  <c r="I41"/>
  <c r="I43"/>
  <c r="I45"/>
  <c r="I47"/>
  <c r="I49"/>
  <c r="I51"/>
  <c r="I53"/>
  <c r="I55"/>
  <c r="I57"/>
  <c r="I59"/>
  <c r="I61"/>
  <c r="I63"/>
  <c r="I65"/>
  <c r="I67"/>
  <c r="I69"/>
  <c r="I71"/>
  <c r="I73"/>
  <c r="F11"/>
  <c r="H12"/>
  <c r="H14"/>
  <c r="H16"/>
  <c r="H18"/>
  <c r="H20"/>
  <c r="H22"/>
  <c r="H24"/>
  <c r="H26"/>
  <c r="H28"/>
  <c r="H30"/>
  <c r="H32"/>
  <c r="H34"/>
  <c r="H36"/>
  <c r="H38"/>
  <c r="H40"/>
  <c r="H42"/>
  <c r="H44"/>
  <c r="H46"/>
  <c r="H48"/>
  <c r="H50"/>
  <c r="H52"/>
  <c r="H54"/>
  <c r="H56"/>
  <c r="H58"/>
  <c r="H60"/>
  <c r="H62"/>
  <c r="H64"/>
  <c r="H66"/>
  <c r="H68"/>
  <c r="H70"/>
  <c r="H72"/>
  <c r="H74"/>
  <c r="H76"/>
  <c r="H78"/>
  <c r="H80"/>
  <c r="H82"/>
  <c r="H84"/>
  <c r="H86"/>
  <c r="H88"/>
  <c r="H90"/>
  <c r="H92"/>
  <c r="H94"/>
  <c r="H96"/>
  <c r="H98"/>
  <c r="H100"/>
  <c r="H102"/>
  <c r="H104"/>
  <c r="H106"/>
  <c r="H108"/>
  <c r="H110"/>
  <c r="I10"/>
  <c r="I12"/>
  <c r="I14"/>
  <c r="I16"/>
  <c r="I18"/>
  <c r="I20"/>
  <c r="I22"/>
  <c r="I24"/>
  <c r="I26"/>
  <c r="I28"/>
  <c r="I30"/>
  <c r="I32"/>
  <c r="I34"/>
  <c r="I36"/>
  <c r="I38"/>
  <c r="I40"/>
  <c r="I42"/>
  <c r="I44"/>
  <c r="I46"/>
  <c r="I48"/>
  <c r="I50"/>
  <c r="I52"/>
  <c r="I54"/>
  <c r="I56"/>
  <c r="I58"/>
  <c r="I60"/>
  <c r="I62"/>
  <c r="I64"/>
  <c r="I66"/>
  <c r="I68"/>
  <c r="I70"/>
  <c r="I72"/>
  <c r="I74"/>
  <c r="C76"/>
  <c r="C78"/>
  <c r="C80"/>
  <c r="C82"/>
  <c r="C84"/>
  <c r="C86"/>
  <c r="C88"/>
  <c r="C90"/>
  <c r="C92"/>
  <c r="C94"/>
  <c r="C96"/>
  <c r="C98"/>
  <c r="C100"/>
  <c r="C102"/>
  <c r="C104"/>
  <c r="C106"/>
  <c r="C108"/>
  <c r="C110"/>
  <c r="F76"/>
  <c r="F78"/>
  <c r="F80"/>
  <c r="F82"/>
  <c r="F84"/>
  <c r="F86"/>
  <c r="F88"/>
  <c r="F90"/>
  <c r="F92"/>
  <c r="F94"/>
  <c r="F96"/>
  <c r="F98"/>
  <c r="F100"/>
  <c r="F102"/>
  <c r="F104"/>
  <c r="F106"/>
  <c r="F108"/>
  <c r="F110"/>
  <c r="C75"/>
  <c r="C77"/>
  <c r="C79"/>
  <c r="C81"/>
  <c r="C83"/>
  <c r="C85"/>
  <c r="C87"/>
  <c r="C89"/>
  <c r="C91"/>
  <c r="C93"/>
  <c r="C95"/>
  <c r="C97"/>
  <c r="C99"/>
  <c r="C101"/>
  <c r="C103"/>
  <c r="C105"/>
  <c r="C107"/>
  <c r="C109"/>
  <c r="C111"/>
  <c r="F75"/>
  <c r="F77"/>
  <c r="F79"/>
  <c r="F81"/>
  <c r="F83"/>
  <c r="F85"/>
  <c r="F87"/>
  <c r="F89"/>
  <c r="F91"/>
  <c r="F93"/>
  <c r="F95"/>
  <c r="F97"/>
  <c r="F99"/>
  <c r="F101"/>
  <c r="F103"/>
  <c r="F105"/>
  <c r="F107"/>
  <c r="F109"/>
  <c r="F111"/>
  <c r="C10"/>
  <c r="C13"/>
  <c r="C15"/>
  <c r="C17"/>
  <c r="C20"/>
  <c r="C22"/>
  <c r="C24"/>
  <c r="C26"/>
  <c r="C28"/>
  <c r="C30"/>
  <c r="C32"/>
  <c r="C34"/>
  <c r="C36"/>
  <c r="C38"/>
  <c r="C40"/>
  <c r="C42"/>
  <c r="C44"/>
  <c r="C46"/>
  <c r="C48"/>
  <c r="C50"/>
  <c r="C52"/>
  <c r="C54"/>
  <c r="C56"/>
  <c r="C58"/>
  <c r="C60"/>
  <c r="C62"/>
  <c r="C64"/>
  <c r="C66"/>
  <c r="C68"/>
  <c r="C70"/>
  <c r="C72"/>
  <c r="C74"/>
  <c r="E112"/>
  <c r="E114"/>
  <c r="E116"/>
  <c r="E118"/>
  <c r="E120"/>
  <c r="E122"/>
  <c r="E124"/>
  <c r="E126"/>
  <c r="E128"/>
  <c r="E130"/>
  <c r="E132"/>
  <c r="E134"/>
  <c r="E136"/>
  <c r="E138"/>
  <c r="E140"/>
  <c r="E142"/>
  <c r="E144"/>
  <c r="E146"/>
  <c r="E148"/>
  <c r="E150"/>
  <c r="F18"/>
  <c r="C14"/>
  <c r="C16"/>
  <c r="C21"/>
  <c r="C23"/>
  <c r="C25"/>
  <c r="C27"/>
  <c r="C29"/>
  <c r="C31"/>
  <c r="C33"/>
  <c r="C35"/>
  <c r="C37"/>
  <c r="C39"/>
  <c r="C41"/>
  <c r="C43"/>
  <c r="C45"/>
  <c r="C47"/>
  <c r="C49"/>
  <c r="C51"/>
  <c r="C53"/>
  <c r="C55"/>
  <c r="C57"/>
  <c r="C59"/>
  <c r="C61"/>
  <c r="C63"/>
  <c r="C65"/>
  <c r="C67"/>
  <c r="C69"/>
  <c r="C71"/>
  <c r="C73"/>
  <c r="E113"/>
  <c r="E115"/>
  <c r="E117"/>
  <c r="E119"/>
  <c r="E121"/>
  <c r="E123"/>
  <c r="E125"/>
  <c r="E127"/>
  <c r="E129"/>
  <c r="E131"/>
  <c r="E133"/>
  <c r="E135"/>
  <c r="E137"/>
  <c r="E139"/>
  <c r="E141"/>
  <c r="E143"/>
  <c r="E145"/>
  <c r="E147"/>
  <c r="E149"/>
  <c r="E151"/>
  <c r="F12"/>
  <c r="B113"/>
  <c r="B115"/>
  <c r="B117"/>
  <c r="B119"/>
  <c r="B121"/>
  <c r="B123"/>
  <c r="B125"/>
  <c r="B127"/>
  <c r="B129"/>
  <c r="C129" s="1"/>
  <c r="B131"/>
  <c r="B133"/>
  <c r="C133" s="1"/>
  <c r="B135"/>
  <c r="B137"/>
  <c r="C137" s="1"/>
  <c r="B139"/>
  <c r="B141"/>
  <c r="C141" s="1"/>
  <c r="B143"/>
  <c r="B145"/>
  <c r="C145" s="1"/>
  <c r="B147"/>
  <c r="B149"/>
  <c r="C149" s="1"/>
  <c r="B151"/>
  <c r="C113"/>
  <c r="C115"/>
  <c r="C117"/>
  <c r="C119"/>
  <c r="C121"/>
  <c r="C123"/>
  <c r="C125"/>
  <c r="C127"/>
  <c r="C131"/>
  <c r="C135"/>
  <c r="C139"/>
  <c r="C143"/>
  <c r="C147"/>
  <c r="C151"/>
  <c r="A153"/>
  <c r="E153" s="1"/>
  <c r="B112"/>
  <c r="B114"/>
  <c r="B116"/>
  <c r="B118"/>
  <c r="B120"/>
  <c r="B122"/>
  <c r="C122" s="1"/>
  <c r="B124"/>
  <c r="B126"/>
  <c r="B128"/>
  <c r="B130"/>
  <c r="C130" s="1"/>
  <c r="B132"/>
  <c r="B134"/>
  <c r="B136"/>
  <c r="B138"/>
  <c r="C138" s="1"/>
  <c r="B140"/>
  <c r="B142"/>
  <c r="B144"/>
  <c r="B146"/>
  <c r="C146" s="1"/>
  <c r="B148"/>
  <c r="B150"/>
  <c r="B152"/>
  <c r="C114"/>
  <c r="I150" l="1"/>
  <c r="H150"/>
  <c r="I146"/>
  <c r="H146"/>
  <c r="I142"/>
  <c r="H142"/>
  <c r="I138"/>
  <c r="H138"/>
  <c r="I134"/>
  <c r="H134"/>
  <c r="I130"/>
  <c r="H130"/>
  <c r="I126"/>
  <c r="H126"/>
  <c r="I122"/>
  <c r="H122"/>
  <c r="I118"/>
  <c r="H118"/>
  <c r="I114"/>
  <c r="H114"/>
  <c r="I149"/>
  <c r="H149"/>
  <c r="I145"/>
  <c r="H145"/>
  <c r="I141"/>
  <c r="H141"/>
  <c r="I137"/>
  <c r="H137"/>
  <c r="I133"/>
  <c r="H133"/>
  <c r="I129"/>
  <c r="H129"/>
  <c r="I125"/>
  <c r="H125"/>
  <c r="I121"/>
  <c r="H121"/>
  <c r="I117"/>
  <c r="H117"/>
  <c r="I113"/>
  <c r="H113"/>
  <c r="I152"/>
  <c r="H152"/>
  <c r="I148"/>
  <c r="H148"/>
  <c r="I144"/>
  <c r="H144"/>
  <c r="I140"/>
  <c r="H140"/>
  <c r="I136"/>
  <c r="H136"/>
  <c r="I132"/>
  <c r="H132"/>
  <c r="I128"/>
  <c r="H128"/>
  <c r="I124"/>
  <c r="H124"/>
  <c r="I120"/>
  <c r="H120"/>
  <c r="I116"/>
  <c r="H116"/>
  <c r="I112"/>
  <c r="H112"/>
  <c r="I151"/>
  <c r="H151"/>
  <c r="I147"/>
  <c r="H147"/>
  <c r="I143"/>
  <c r="H143"/>
  <c r="I139"/>
  <c r="H139"/>
  <c r="I135"/>
  <c r="H135"/>
  <c r="I131"/>
  <c r="H131"/>
  <c r="I127"/>
  <c r="H127"/>
  <c r="I123"/>
  <c r="H123"/>
  <c r="I119"/>
  <c r="H119"/>
  <c r="I115"/>
  <c r="H115"/>
  <c r="C142"/>
  <c r="C134"/>
  <c r="C126"/>
  <c r="C118"/>
  <c r="F150"/>
  <c r="F146"/>
  <c r="F142"/>
  <c r="F138"/>
  <c r="F134"/>
  <c r="F130"/>
  <c r="F126"/>
  <c r="F122"/>
  <c r="F118"/>
  <c r="F114"/>
  <c r="F149"/>
  <c r="F145"/>
  <c r="F141"/>
  <c r="F137"/>
  <c r="F133"/>
  <c r="F129"/>
  <c r="F125"/>
  <c r="F121"/>
  <c r="F117"/>
  <c r="F113"/>
  <c r="F151"/>
  <c r="F147"/>
  <c r="F143"/>
  <c r="F139"/>
  <c r="F135"/>
  <c r="F131"/>
  <c r="F127"/>
  <c r="F123"/>
  <c r="F119"/>
  <c r="F115"/>
  <c r="C152"/>
  <c r="F152"/>
  <c r="C148"/>
  <c r="F148"/>
  <c r="C144"/>
  <c r="F144"/>
  <c r="C140"/>
  <c r="F140"/>
  <c r="C136"/>
  <c r="F136"/>
  <c r="C132"/>
  <c r="F132"/>
  <c r="C128"/>
  <c r="F128"/>
  <c r="C124"/>
  <c r="F124"/>
  <c r="C120"/>
  <c r="F120"/>
  <c r="C116"/>
  <c r="F116"/>
  <c r="C112"/>
  <c r="F112"/>
  <c r="C150"/>
  <c r="A154"/>
  <c r="E154" s="1"/>
  <c r="B153"/>
  <c r="I153" l="1"/>
  <c r="H153"/>
  <c r="C153"/>
  <c r="F153"/>
  <c r="A155"/>
  <c r="E155" s="1"/>
  <c r="B154"/>
  <c r="I154" l="1"/>
  <c r="H154"/>
  <c r="F154"/>
  <c r="C154"/>
  <c r="A156"/>
  <c r="E156" s="1"/>
  <c r="B155"/>
  <c r="I155" l="1"/>
  <c r="H155"/>
  <c r="C155"/>
  <c r="F155"/>
  <c r="A157"/>
  <c r="E157" s="1"/>
  <c r="B156"/>
  <c r="I156" l="1"/>
  <c r="H156"/>
  <c r="C156"/>
  <c r="F156"/>
  <c r="A158"/>
  <c r="E158" s="1"/>
  <c r="B157"/>
  <c r="I157" l="1"/>
  <c r="H157"/>
  <c r="C157"/>
  <c r="F157"/>
  <c r="A159"/>
  <c r="E159" s="1"/>
  <c r="B158"/>
  <c r="C158" s="1"/>
  <c r="I158" l="1"/>
  <c r="H158"/>
  <c r="F158"/>
  <c r="A160"/>
  <c r="E160" s="1"/>
  <c r="B159"/>
  <c r="C159" s="1"/>
  <c r="I159" l="1"/>
  <c r="H159"/>
  <c r="F159"/>
  <c r="A161"/>
  <c r="E161" s="1"/>
  <c r="B160"/>
  <c r="I160" l="1"/>
  <c r="H160"/>
  <c r="F160"/>
  <c r="C160"/>
  <c r="A162"/>
  <c r="E162" s="1"/>
  <c r="B161"/>
  <c r="I161" l="1"/>
  <c r="H161"/>
  <c r="F161"/>
  <c r="C161"/>
  <c r="A163"/>
  <c r="E163" s="1"/>
  <c r="B162"/>
  <c r="I162" l="1"/>
  <c r="H162"/>
  <c r="F162"/>
  <c r="C162"/>
  <c r="A164"/>
  <c r="E164" s="1"/>
  <c r="B163"/>
  <c r="I163" l="1"/>
  <c r="H163"/>
  <c r="F163"/>
  <c r="C163"/>
  <c r="A165"/>
  <c r="E165" s="1"/>
  <c r="B164"/>
  <c r="I164" l="1"/>
  <c r="H164"/>
  <c r="F164"/>
  <c r="C164"/>
  <c r="A166"/>
  <c r="E166" s="1"/>
  <c r="B165"/>
  <c r="I165" l="1"/>
  <c r="H165"/>
  <c r="F165"/>
  <c r="C165"/>
  <c r="A167"/>
  <c r="E167" s="1"/>
  <c r="B166"/>
  <c r="I166" l="1"/>
  <c r="H166"/>
  <c r="F166"/>
  <c r="C166"/>
  <c r="A168"/>
  <c r="E168" s="1"/>
  <c r="B167"/>
  <c r="F167" l="1"/>
  <c r="I167"/>
  <c r="H167"/>
  <c r="C167"/>
  <c r="A169"/>
  <c r="E169" s="1"/>
  <c r="B168"/>
  <c r="I168" l="1"/>
  <c r="H168"/>
  <c r="F168"/>
  <c r="C168"/>
  <c r="A170"/>
  <c r="E170" s="1"/>
  <c r="B169"/>
  <c r="I169" l="1"/>
  <c r="H169"/>
  <c r="F169"/>
  <c r="C169"/>
  <c r="B170"/>
  <c r="B173" s="1"/>
  <c r="I170" l="1"/>
  <c r="I171" s="1"/>
  <c r="H170"/>
  <c r="H171" s="1"/>
  <c r="B171"/>
  <c r="F170"/>
  <c r="C170"/>
  <c r="C171" s="1"/>
  <c r="F171" l="1"/>
  <c r="G173" s="1"/>
</calcChain>
</file>

<file path=xl/sharedStrings.xml><?xml version="1.0" encoding="utf-8"?>
<sst xmlns="http://schemas.openxmlformats.org/spreadsheetml/2006/main" count="20" uniqueCount="19">
  <si>
    <t>k</t>
  </si>
  <si>
    <t>c</t>
  </si>
  <si>
    <t>m/s</t>
  </si>
  <si>
    <t>Weibull</t>
  </si>
  <si>
    <t>v, m/s</t>
  </si>
  <si>
    <t>ro</t>
  </si>
  <si>
    <t>hours</t>
  </si>
  <si>
    <t>kg/m3</t>
  </si>
  <si>
    <t>hr</t>
  </si>
  <si>
    <t>v-mean</t>
  </si>
  <si>
    <t>v-cube</t>
  </si>
  <si>
    <t>v-rmc</t>
  </si>
  <si>
    <t>PowerDesity</t>
  </si>
  <si>
    <t>kW/m2</t>
  </si>
  <si>
    <t>kWh/m2-year</t>
  </si>
  <si>
    <t>PowerCoeff Cp</t>
  </si>
  <si>
    <t>Annual Energy Max</t>
  </si>
  <si>
    <t>Annual Energy Extracted</t>
  </si>
  <si>
    <t>v+D154-mode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</si>
</sst>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2" fontId="0" fillId="0" borderId="1" xfId="0" applyNumberFormat="1" applyBorder="1"/>
    <xf numFmtId="2" fontId="0" fillId="0" borderId="0" xfId="0" applyNumberFormat="1" applyBorder="1"/>
    <xf numFmtId="0" fontId="1" fillId="0" borderId="0" xfId="0" applyFont="1"/>
    <xf numFmtId="2" fontId="0" fillId="0" borderId="0" xfId="0" applyNumberFormat="1"/>
    <xf numFmtId="2" fontId="1" fillId="0" borderId="0" xfId="0" applyNumberFormat="1" applyFont="1" applyBorder="1"/>
    <xf numFmtId="2" fontId="0" fillId="0" borderId="0" xfId="0" applyNumberFormat="1" applyFont="1" applyBorder="1"/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/>
      <c:scatterChart>
        <c:scatterStyle val="lineMarker"/>
        <c:ser>
          <c:idx val="0"/>
          <c:order val="0"/>
          <c:tx>
            <c:strRef>
              <c:f>Sheet1!$B$9</c:f>
              <c:strCache>
                <c:ptCount val="1"/>
                <c:pt idx="0">
                  <c:v>Weibull</c:v>
                </c:pt>
              </c:strCache>
            </c:strRef>
          </c:tx>
          <c:spPr>
            <a:ln w="44450"/>
          </c:spPr>
          <c:marker>
            <c:symbol val="none"/>
          </c:marker>
          <c:xVal>
            <c:numRef>
              <c:f>Sheet1!$A$10:$A$110</c:f>
              <c:numCache>
                <c:formatCode>0.00</c:formatCode>
                <c:ptCount val="10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  <c:pt idx="73">
                  <c:v>36.5</c:v>
                </c:pt>
                <c:pt idx="74">
                  <c:v>37</c:v>
                </c:pt>
                <c:pt idx="75">
                  <c:v>37.5</c:v>
                </c:pt>
                <c:pt idx="76">
                  <c:v>38</c:v>
                </c:pt>
                <c:pt idx="77">
                  <c:v>38.5</c:v>
                </c:pt>
                <c:pt idx="78">
                  <c:v>39</c:v>
                </c:pt>
                <c:pt idx="79">
                  <c:v>39.5</c:v>
                </c:pt>
                <c:pt idx="80">
                  <c:v>40</c:v>
                </c:pt>
                <c:pt idx="81">
                  <c:v>40.5</c:v>
                </c:pt>
                <c:pt idx="82">
                  <c:v>41</c:v>
                </c:pt>
                <c:pt idx="83">
                  <c:v>41.5</c:v>
                </c:pt>
                <c:pt idx="84">
                  <c:v>42</c:v>
                </c:pt>
                <c:pt idx="85">
                  <c:v>42.5</c:v>
                </c:pt>
                <c:pt idx="86">
                  <c:v>43</c:v>
                </c:pt>
                <c:pt idx="87">
                  <c:v>43.5</c:v>
                </c:pt>
                <c:pt idx="88">
                  <c:v>44</c:v>
                </c:pt>
                <c:pt idx="89">
                  <c:v>44.5</c:v>
                </c:pt>
                <c:pt idx="90">
                  <c:v>45</c:v>
                </c:pt>
                <c:pt idx="91">
                  <c:v>45.5</c:v>
                </c:pt>
                <c:pt idx="92">
                  <c:v>46</c:v>
                </c:pt>
                <c:pt idx="93">
                  <c:v>46.5</c:v>
                </c:pt>
                <c:pt idx="94">
                  <c:v>47</c:v>
                </c:pt>
                <c:pt idx="95">
                  <c:v>47.5</c:v>
                </c:pt>
                <c:pt idx="96">
                  <c:v>48</c:v>
                </c:pt>
                <c:pt idx="97">
                  <c:v>48.5</c:v>
                </c:pt>
                <c:pt idx="98">
                  <c:v>49</c:v>
                </c:pt>
                <c:pt idx="99">
                  <c:v>49.5</c:v>
                </c:pt>
                <c:pt idx="100">
                  <c:v>50</c:v>
                </c:pt>
              </c:numCache>
            </c:numRef>
          </c:xVal>
          <c:yVal>
            <c:numRef>
              <c:f>Sheet1!$B$10:$B$110</c:f>
              <c:numCache>
                <c:formatCode>General</c:formatCode>
                <c:ptCount val="101"/>
                <c:pt idx="0">
                  <c:v>0</c:v>
                </c:pt>
                <c:pt idx="1">
                  <c:v>68.170687473111201</c:v>
                </c:pt>
                <c:pt idx="2">
                  <c:v>134.75294981511533</c:v>
                </c:pt>
                <c:pt idx="3">
                  <c:v>198.21988774811865</c:v>
                </c:pt>
                <c:pt idx="4">
                  <c:v>257.16432594518915</c:v>
                </c:pt>
                <c:pt idx="5">
                  <c:v>310.35058643333917</c:v>
                </c:pt>
                <c:pt idx="6">
                  <c:v>356.7571824779302</c:v>
                </c:pt>
                <c:pt idx="7">
                  <c:v>395.60839445109531</c:v>
                </c:pt>
                <c:pt idx="8">
                  <c:v>426.39342873159433</c:v>
                </c:pt>
                <c:pt idx="9">
                  <c:v>448.87266352228681</c:v>
                </c:pt>
                <c:pt idx="10">
                  <c:v>463.07128846693342</c:v>
                </c:pt>
                <c:pt idx="11">
                  <c:v>469.26138758867495</c:v>
                </c:pt>
                <c:pt idx="12">
                  <c:v>467.93414481027071</c:v>
                </c:pt>
                <c:pt idx="13">
                  <c:v>459.76432786670472</c:v>
                </c:pt>
                <c:pt idx="14">
                  <c:v>445.56950463094279</c:v>
                </c:pt>
                <c:pt idx="15">
                  <c:v>426.26655694370288</c:v>
                </c:pt>
                <c:pt idx="16">
                  <c:v>402.82798808272941</c:v>
                </c:pt>
                <c:pt idx="17">
                  <c:v>376.2402921242284</c:v>
                </c:pt>
                <c:pt idx="18">
                  <c:v>347.46629861781912</c:v>
                </c:pt>
                <c:pt idx="19">
                  <c:v>317.41296322507816</c:v>
                </c:pt>
                <c:pt idx="20">
                  <c:v>286.90558616306532</c:v>
                </c:pt>
                <c:pt idx="21">
                  <c:v>256.66894627580996</c:v>
                </c:pt>
                <c:pt idx="22">
                  <c:v>227.31537566268656</c:v>
                </c:pt>
                <c:pt idx="23">
                  <c:v>199.33939727661871</c:v>
                </c:pt>
                <c:pt idx="24">
                  <c:v>173.11822634286224</c:v>
                </c:pt>
                <c:pt idx="25">
                  <c:v>148.91720716181999</c:v>
                </c:pt>
                <c:pt idx="26">
                  <c:v>126.89912227532325</c:v>
                </c:pt>
                <c:pt idx="27">
                  <c:v>107.13626576062637</c:v>
                </c:pt>
                <c:pt idx="28">
                  <c:v>89.62420514326142</c:v>
                </c:pt>
                <c:pt idx="29">
                  <c:v>74.296251531286217</c:v>
                </c:pt>
                <c:pt idx="30">
                  <c:v>61.037797392832239</c:v>
                </c:pt>
                <c:pt idx="31">
                  <c:v>49.699847987483636</c:v>
                </c:pt>
                <c:pt idx="32">
                  <c:v>40.111249166327866</c:v>
                </c:pt>
                <c:pt idx="33">
                  <c:v>32.089286851173533</c:v>
                </c:pt>
                <c:pt idx="34">
                  <c:v>25.448490901238941</c:v>
                </c:pt>
                <c:pt idx="35">
                  <c:v>20.007610606590941</c:v>
                </c:pt>
                <c:pt idx="36">
                  <c:v>15.594836384468012</c:v>
                </c:pt>
                <c:pt idx="37">
                  <c:v>12.051421052542029</c:v>
                </c:pt>
                <c:pt idx="38">
                  <c:v>9.2339054041788806</c:v>
                </c:pt>
                <c:pt idx="39">
                  <c:v>7.0151796044402461</c:v>
                </c:pt>
                <c:pt idx="40">
                  <c:v>5.2846181979233506</c:v>
                </c:pt>
                <c:pt idx="41">
                  <c:v>3.947516854153561</c:v>
                </c:pt>
                <c:pt idx="42">
                  <c:v>2.9240380017400067</c:v>
                </c:pt>
                <c:pt idx="43">
                  <c:v>2.1478445098841821</c:v>
                </c:pt>
                <c:pt idx="44">
                  <c:v>1.5645692616387599</c:v>
                </c:pt>
                <c:pt idx="45">
                  <c:v>1.1302367903804171</c:v>
                </c:pt>
                <c:pt idx="46">
                  <c:v>0.8097233089993453</c:v>
                </c:pt>
                <c:pt idx="47">
                  <c:v>0.57531490439453004</c:v>
                </c:pt>
                <c:pt idx="48">
                  <c:v>0.40540120642474181</c:v>
                </c:pt>
                <c:pt idx="49">
                  <c:v>0.28332375294338635</c:v>
                </c:pt>
                <c:pt idx="50">
                  <c:v>0.19638444740536967</c:v>
                </c:pt>
                <c:pt idx="51">
                  <c:v>0.13500955878103754</c:v>
                </c:pt>
                <c:pt idx="52">
                  <c:v>9.2058101667370246E-2</c:v>
                </c:pt>
                <c:pt idx="53">
                  <c:v>6.2259545349978518E-2</c:v>
                </c:pt>
                <c:pt idx="54">
                  <c:v>4.176402176445259E-2</c:v>
                </c:pt>
                <c:pt idx="55">
                  <c:v>2.7787968360456595E-2</c:v>
                </c:pt>
                <c:pt idx="56">
                  <c:v>1.8338962405334398E-2</c:v>
                </c:pt>
                <c:pt idx="57">
                  <c:v>1.2004975835811584E-2</c:v>
                </c:pt>
                <c:pt idx="58">
                  <c:v>7.7950912568301792E-3</c:v>
                </c:pt>
                <c:pt idx="59">
                  <c:v>5.0206398859379128E-3</c:v>
                </c:pt>
                <c:pt idx="60">
                  <c:v>3.2075928382850278E-3</c:v>
                </c:pt>
                <c:pt idx="61">
                  <c:v>2.032758653558067E-3</c:v>
                </c:pt>
                <c:pt idx="62">
                  <c:v>1.2778584413302054E-3</c:v>
                </c:pt>
                <c:pt idx="63">
                  <c:v>7.9684481974358356E-4</c:v>
                </c:pt>
                <c:pt idx="64">
                  <c:v>4.9290406527035602E-4</c:v>
                </c:pt>
                <c:pt idx="65">
                  <c:v>3.0244894847929904E-4</c:v>
                </c:pt>
                <c:pt idx="66">
                  <c:v>1.8409671048686299E-4</c:v>
                </c:pt>
                <c:pt idx="67">
                  <c:v>1.1115969347580639E-4</c:v>
                </c:pt>
                <c:pt idx="68">
                  <c:v>6.6582327078534647E-5</c:v>
                </c:pt>
                <c:pt idx="69">
                  <c:v>3.9562501292426303E-5</c:v>
                </c:pt>
                <c:pt idx="70">
                  <c:v>2.3319775162287093E-5</c:v>
                </c:pt>
                <c:pt idx="71">
                  <c:v>1.3635887513564926E-5</c:v>
                </c:pt>
                <c:pt idx="72">
                  <c:v>7.9097612419270754E-6</c:v>
                </c:pt>
                <c:pt idx="73">
                  <c:v>4.551626625220886E-6</c:v>
                </c:pt>
                <c:pt idx="74">
                  <c:v>2.5983368601513365E-6</c:v>
                </c:pt>
                <c:pt idx="75">
                  <c:v>1.4714721194887806E-6</c:v>
                </c:pt>
                <c:pt idx="76">
                  <c:v>8.2668199879102976E-7</c:v>
                </c:pt>
                <c:pt idx="77">
                  <c:v>4.6074093817836258E-7</c:v>
                </c:pt>
                <c:pt idx="78">
                  <c:v>2.5474692048444358E-7</c:v>
                </c:pt>
                <c:pt idx="79">
                  <c:v>1.3973228744519846E-7</c:v>
                </c:pt>
                <c:pt idx="80">
                  <c:v>7.6036492660678305E-8</c:v>
                </c:pt>
                <c:pt idx="81">
                  <c:v>4.1047488873076074E-8</c:v>
                </c:pt>
                <c:pt idx="82">
                  <c:v>2.1983254495223736E-8</c:v>
                </c:pt>
                <c:pt idx="83">
                  <c:v>1.1679919844566819E-8</c:v>
                </c:pt>
                <c:pt idx="84">
                  <c:v>6.1564699658943126E-9</c:v>
                </c:pt>
                <c:pt idx="85">
                  <c:v>3.2193573646656429E-9</c:v>
                </c:pt>
                <c:pt idx="86">
                  <c:v>1.6701426688198545E-9</c:v>
                </c:pt>
                <c:pt idx="87">
                  <c:v>8.5958000578661543E-10</c:v>
                </c:pt>
                <c:pt idx="88">
                  <c:v>4.3890318367073955E-10</c:v>
                </c:pt>
                <c:pt idx="89">
                  <c:v>2.2233208791975783E-10</c:v>
                </c:pt>
                <c:pt idx="90">
                  <c:v>1.1173463238946924E-10</c:v>
                </c:pt>
                <c:pt idx="91">
                  <c:v>5.5709199365226093E-11</c:v>
                </c:pt>
                <c:pt idx="92">
                  <c:v>2.7556284248700604E-11</c:v>
                </c:pt>
                <c:pt idx="93">
                  <c:v>1.35229099317297E-11</c:v>
                </c:pt>
                <c:pt idx="94">
                  <c:v>6.5837982353226018E-12</c:v>
                </c:pt>
                <c:pt idx="95">
                  <c:v>3.1801001103538458E-12</c:v>
                </c:pt>
                <c:pt idx="96">
                  <c:v>1.523926499470026E-12</c:v>
                </c:pt>
                <c:pt idx="97">
                  <c:v>7.2451469421468344E-13</c:v>
                </c:pt>
                <c:pt idx="98">
                  <c:v>3.4173643894147216E-13</c:v>
                </c:pt>
                <c:pt idx="99">
                  <c:v>1.5991795701329282E-13</c:v>
                </c:pt>
                <c:pt idx="100">
                  <c:v>7.4244782132938049E-14</c:v>
                </c:pt>
              </c:numCache>
            </c:numRef>
          </c:yVal>
        </c:ser>
        <c:axId val="58202752"/>
        <c:axId val="62940672"/>
      </c:scatterChart>
      <c:valAx>
        <c:axId val="58202752"/>
        <c:scaling>
          <c:orientation val="minMax"/>
        </c:scaling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Wind Speed [m/s]</a:t>
                </a:r>
              </a:p>
            </c:rich>
          </c:tx>
          <c:layout/>
        </c:title>
        <c:numFmt formatCode="0.00" sourceLinked="1"/>
        <c:tickLblPos val="nextTo"/>
        <c:crossAx val="62940672"/>
        <c:crosses val="autoZero"/>
        <c:crossBetween val="midCat"/>
      </c:valAx>
      <c:valAx>
        <c:axId val="62940672"/>
        <c:scaling>
          <c:orientation val="minMax"/>
        </c:scaling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Number of Hours of Occurrence [hr]</a:t>
                </a:r>
              </a:p>
            </c:rich>
          </c:tx>
          <c:layout/>
        </c:title>
        <c:numFmt formatCode="General" sourceLinked="1"/>
        <c:tickLblPos val="nextTo"/>
        <c:crossAx val="58202752"/>
        <c:crosses val="autoZero"/>
        <c:crossBetween val="midCat"/>
      </c:valAx>
    </c:plotArea>
    <c:plotVisOnly val="1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Annual Energy Extraction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9.0904290364902329E-2"/>
          <c:y val="0.11993594448102636"/>
          <c:w val="0.76093886230334218"/>
          <c:h val="0.71213283191083776"/>
        </c:manualLayout>
      </c:layout>
      <c:barChart>
        <c:barDir val="col"/>
        <c:grouping val="clustered"/>
        <c:ser>
          <c:idx val="0"/>
          <c:order val="0"/>
          <c:tx>
            <c:strRef>
              <c:f>Sheet1!$H$9</c:f>
              <c:strCache>
                <c:ptCount val="1"/>
                <c:pt idx="0">
                  <c:v>Annual Energy Max</c:v>
                </c:pt>
              </c:strCache>
            </c:strRef>
          </c:tx>
          <c:cat>
            <c:numRef>
              <c:f>Sheet1!$G$10:$G$170</c:f>
              <c:numCache>
                <c:formatCode>0.00</c:formatCode>
                <c:ptCount val="16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  <c:pt idx="73">
                  <c:v>36.5</c:v>
                </c:pt>
                <c:pt idx="74">
                  <c:v>37</c:v>
                </c:pt>
                <c:pt idx="75">
                  <c:v>37.5</c:v>
                </c:pt>
                <c:pt idx="76">
                  <c:v>38</c:v>
                </c:pt>
                <c:pt idx="77">
                  <c:v>38.5</c:v>
                </c:pt>
                <c:pt idx="78">
                  <c:v>39</c:v>
                </c:pt>
                <c:pt idx="79">
                  <c:v>39.5</c:v>
                </c:pt>
                <c:pt idx="80">
                  <c:v>40</c:v>
                </c:pt>
                <c:pt idx="81">
                  <c:v>40.5</c:v>
                </c:pt>
                <c:pt idx="82">
                  <c:v>41</c:v>
                </c:pt>
                <c:pt idx="83">
                  <c:v>41.5</c:v>
                </c:pt>
                <c:pt idx="84">
                  <c:v>42</c:v>
                </c:pt>
                <c:pt idx="85">
                  <c:v>42.5</c:v>
                </c:pt>
                <c:pt idx="86">
                  <c:v>43</c:v>
                </c:pt>
                <c:pt idx="87">
                  <c:v>43.5</c:v>
                </c:pt>
                <c:pt idx="88">
                  <c:v>44</c:v>
                </c:pt>
                <c:pt idx="89">
                  <c:v>44.5</c:v>
                </c:pt>
                <c:pt idx="90">
                  <c:v>45</c:v>
                </c:pt>
                <c:pt idx="91">
                  <c:v>45.5</c:v>
                </c:pt>
                <c:pt idx="92">
                  <c:v>46</c:v>
                </c:pt>
                <c:pt idx="93">
                  <c:v>46.5</c:v>
                </c:pt>
                <c:pt idx="94">
                  <c:v>47</c:v>
                </c:pt>
                <c:pt idx="95">
                  <c:v>47.5</c:v>
                </c:pt>
                <c:pt idx="96">
                  <c:v>48</c:v>
                </c:pt>
                <c:pt idx="97">
                  <c:v>48.5</c:v>
                </c:pt>
                <c:pt idx="98">
                  <c:v>49</c:v>
                </c:pt>
                <c:pt idx="99">
                  <c:v>49.5</c:v>
                </c:pt>
                <c:pt idx="100">
                  <c:v>50</c:v>
                </c:pt>
                <c:pt idx="101">
                  <c:v>50.5</c:v>
                </c:pt>
                <c:pt idx="102">
                  <c:v>51</c:v>
                </c:pt>
                <c:pt idx="103">
                  <c:v>51.5</c:v>
                </c:pt>
                <c:pt idx="104">
                  <c:v>52</c:v>
                </c:pt>
                <c:pt idx="105">
                  <c:v>52.5</c:v>
                </c:pt>
                <c:pt idx="106">
                  <c:v>53</c:v>
                </c:pt>
                <c:pt idx="107">
                  <c:v>53.5</c:v>
                </c:pt>
                <c:pt idx="108">
                  <c:v>54</c:v>
                </c:pt>
                <c:pt idx="109">
                  <c:v>54.5</c:v>
                </c:pt>
                <c:pt idx="110">
                  <c:v>55</c:v>
                </c:pt>
                <c:pt idx="111">
                  <c:v>55.5</c:v>
                </c:pt>
                <c:pt idx="112">
                  <c:v>56</c:v>
                </c:pt>
                <c:pt idx="113">
                  <c:v>56.5</c:v>
                </c:pt>
                <c:pt idx="114">
                  <c:v>57</c:v>
                </c:pt>
                <c:pt idx="115">
                  <c:v>57.5</c:v>
                </c:pt>
                <c:pt idx="116">
                  <c:v>58</c:v>
                </c:pt>
                <c:pt idx="117">
                  <c:v>58.5</c:v>
                </c:pt>
                <c:pt idx="118">
                  <c:v>59</c:v>
                </c:pt>
                <c:pt idx="119">
                  <c:v>59.5</c:v>
                </c:pt>
                <c:pt idx="120">
                  <c:v>60</c:v>
                </c:pt>
                <c:pt idx="121">
                  <c:v>60.5</c:v>
                </c:pt>
                <c:pt idx="122">
                  <c:v>61</c:v>
                </c:pt>
                <c:pt idx="123">
                  <c:v>61.5</c:v>
                </c:pt>
                <c:pt idx="124">
                  <c:v>62</c:v>
                </c:pt>
                <c:pt idx="125">
                  <c:v>62.5</c:v>
                </c:pt>
                <c:pt idx="126">
                  <c:v>63</c:v>
                </c:pt>
                <c:pt idx="127">
                  <c:v>63.5</c:v>
                </c:pt>
                <c:pt idx="128">
                  <c:v>64</c:v>
                </c:pt>
                <c:pt idx="129">
                  <c:v>64.5</c:v>
                </c:pt>
                <c:pt idx="130">
                  <c:v>65</c:v>
                </c:pt>
                <c:pt idx="131">
                  <c:v>65.5</c:v>
                </c:pt>
                <c:pt idx="132">
                  <c:v>66</c:v>
                </c:pt>
                <c:pt idx="133">
                  <c:v>66.5</c:v>
                </c:pt>
                <c:pt idx="134">
                  <c:v>67</c:v>
                </c:pt>
                <c:pt idx="135">
                  <c:v>67.5</c:v>
                </c:pt>
                <c:pt idx="136">
                  <c:v>68</c:v>
                </c:pt>
                <c:pt idx="137">
                  <c:v>68.5</c:v>
                </c:pt>
                <c:pt idx="138">
                  <c:v>69</c:v>
                </c:pt>
                <c:pt idx="139">
                  <c:v>69.5</c:v>
                </c:pt>
                <c:pt idx="140">
                  <c:v>70</c:v>
                </c:pt>
                <c:pt idx="141">
                  <c:v>70.5</c:v>
                </c:pt>
                <c:pt idx="142">
                  <c:v>71</c:v>
                </c:pt>
                <c:pt idx="143">
                  <c:v>71.5</c:v>
                </c:pt>
                <c:pt idx="144">
                  <c:v>72</c:v>
                </c:pt>
                <c:pt idx="145">
                  <c:v>72.5</c:v>
                </c:pt>
                <c:pt idx="146">
                  <c:v>73</c:v>
                </c:pt>
                <c:pt idx="147">
                  <c:v>73.5</c:v>
                </c:pt>
                <c:pt idx="148">
                  <c:v>74</c:v>
                </c:pt>
                <c:pt idx="149">
                  <c:v>74.5</c:v>
                </c:pt>
                <c:pt idx="150">
                  <c:v>75</c:v>
                </c:pt>
                <c:pt idx="151">
                  <c:v>75.5</c:v>
                </c:pt>
                <c:pt idx="152">
                  <c:v>76</c:v>
                </c:pt>
                <c:pt idx="153">
                  <c:v>76.5</c:v>
                </c:pt>
                <c:pt idx="154">
                  <c:v>77</c:v>
                </c:pt>
                <c:pt idx="155">
                  <c:v>77.5</c:v>
                </c:pt>
                <c:pt idx="156">
                  <c:v>78</c:v>
                </c:pt>
                <c:pt idx="157">
                  <c:v>78.5</c:v>
                </c:pt>
                <c:pt idx="158">
                  <c:v>79</c:v>
                </c:pt>
                <c:pt idx="159">
                  <c:v>79.5</c:v>
                </c:pt>
                <c:pt idx="160">
                  <c:v>80</c:v>
                </c:pt>
              </c:numCache>
            </c:numRef>
          </c:cat>
          <c:val>
            <c:numRef>
              <c:f>Sheet1!$H$10:$H$170</c:f>
              <c:numCache>
                <c:formatCode>General</c:formatCode>
                <c:ptCount val="161"/>
                <c:pt idx="0">
                  <c:v>0</c:v>
                </c:pt>
                <c:pt idx="1">
                  <c:v>4.7719481231177849E-3</c:v>
                </c:pt>
                <c:pt idx="2">
                  <c:v>7.5461651896464588E-2</c:v>
                </c:pt>
                <c:pt idx="3">
                  <c:v>0.3746355878439443</c:v>
                </c:pt>
                <c:pt idx="4">
                  <c:v>1.1520961802344476</c:v>
                </c:pt>
                <c:pt idx="5">
                  <c:v>2.7155676312917181</c:v>
                </c:pt>
                <c:pt idx="6">
                  <c:v>5.3941685990663055</c:v>
                </c:pt>
                <c:pt idx="7">
                  <c:v>9.4985575507707996</c:v>
                </c:pt>
                <c:pt idx="8">
                  <c:v>15.281940485740343</c:v>
                </c:pt>
                <c:pt idx="9">
                  <c:v>22.9059720195423</c:v>
                </c:pt>
                <c:pt idx="10">
                  <c:v>32.414990192685345</c:v>
                </c:pt>
                <c:pt idx="11">
                  <c:v>43.721083481636846</c:v>
                </c:pt>
                <c:pt idx="12">
                  <c:v>56.601314156250353</c:v>
                </c:pt>
                <c:pt idx="13">
                  <c:v>70.707155982620534</c:v>
                </c:pt>
                <c:pt idx="14">
                  <c:v>85.584990449511508</c:v>
                </c:pt>
                <c:pt idx="15">
                  <c:v>100.70547407794983</c:v>
                </c:pt>
                <c:pt idx="16">
                  <c:v>115.49884074308019</c:v>
                </c:pt>
                <c:pt idx="17">
                  <c:v>129.39279886444342</c:v>
                </c:pt>
                <c:pt idx="18">
                  <c:v>141.8496417477385</c:v>
                </c:pt>
                <c:pt idx="19">
                  <c:v>152.39948603325678</c:v>
                </c:pt>
                <c:pt idx="20">
                  <c:v>160.6671282513166</c:v>
                </c:pt>
                <c:pt idx="21">
                  <c:v>166.39077780221933</c:v>
                </c:pt>
                <c:pt idx="22">
                  <c:v>169.43178840394006</c:v>
                </c:pt>
                <c:pt idx="23">
                  <c:v>169.77537126652339</c:v>
                </c:pt>
                <c:pt idx="24">
                  <c:v>167.52304526746096</c:v>
                </c:pt>
                <c:pt idx="25">
                  <c:v>162.87819533324065</c:v>
                </c:pt>
                <c:pt idx="26">
                  <c:v>156.12652811777571</c:v>
                </c:pt>
                <c:pt idx="27">
                  <c:v>147.61341832764865</c:v>
                </c:pt>
                <c:pt idx="28">
                  <c:v>137.72013859134123</c:v>
                </c:pt>
                <c:pt idx="29">
                  <c:v>126.84078950175778</c:v>
                </c:pt>
                <c:pt idx="30">
                  <c:v>115.36143707245294</c:v>
                </c:pt>
                <c:pt idx="31">
                  <c:v>103.64257199765878</c:v>
                </c:pt>
                <c:pt idx="32">
                  <c:v>92.005578887756215</c:v>
                </c:pt>
                <c:pt idx="33">
                  <c:v>80.723489109943642</c:v>
                </c:pt>
                <c:pt idx="34">
                  <c:v>70.015924046760688</c:v>
                </c:pt>
                <c:pt idx="35">
                  <c:v>60.047841333031066</c:v>
                </c:pt>
                <c:pt idx="36">
                  <c:v>50.931488044761778</c:v>
                </c:pt>
                <c:pt idx="37">
                  <c:v>42.730844140208802</c:v>
                </c:pt>
                <c:pt idx="38">
                  <c:v>35.467800013667251</c:v>
                </c:pt>
                <c:pt idx="39">
                  <c:v>29.129340726905369</c:v>
                </c:pt>
                <c:pt idx="40">
                  <c:v>23.675089526696613</c:v>
                </c:pt>
                <c:pt idx="41">
                  <c:v>19.044676637358233</c:v>
                </c:pt>
                <c:pt idx="42">
                  <c:v>15.164528923103955</c:v>
                </c:pt>
                <c:pt idx="43">
                  <c:v>11.953807141315318</c:v>
                </c:pt>
                <c:pt idx="44">
                  <c:v>9.3293387588405299</c:v>
                </c:pt>
                <c:pt idx="45">
                  <c:v>7.2094979266390862</c:v>
                </c:pt>
                <c:pt idx="46">
                  <c:v>5.5170659603332197</c:v>
                </c:pt>
                <c:pt idx="47">
                  <c:v>4.1811643523267303</c:v>
                </c:pt>
                <c:pt idx="48">
                  <c:v>3.1383891154647534</c:v>
                </c:pt>
                <c:pt idx="49">
                  <c:v>2.3332929347025524</c:v>
                </c:pt>
                <c:pt idx="50">
                  <c:v>1.7183639147969847</c:v>
                </c:pt>
                <c:pt idx="51">
                  <c:v>1.2536407087304389</c:v>
                </c:pt>
                <c:pt idx="52">
                  <c:v>0.90608738914719189</c:v>
                </c:pt>
                <c:pt idx="53">
                  <c:v>0.64883100331481258</c:v>
                </c:pt>
                <c:pt idx="54">
                  <c:v>0.46034309461824341</c:v>
                </c:pt>
                <c:pt idx="55">
                  <c:v>0.32362562651796767</c:v>
                </c:pt>
                <c:pt idx="56">
                  <c:v>0.22544306552426441</c:v>
                </c:pt>
                <c:pt idx="57">
                  <c:v>0.15562662429730184</c:v>
                </c:pt>
                <c:pt idx="58">
                  <c:v>0.1064641091711855</c:v>
                </c:pt>
                <c:pt idx="59">
                  <c:v>7.2179379939382976E-2</c:v>
                </c:pt>
                <c:pt idx="60">
                  <c:v>4.8498803714869622E-2</c:v>
                </c:pt>
                <c:pt idx="61">
                  <c:v>3.2297831436028455E-2</c:v>
                </c:pt>
                <c:pt idx="62">
                  <c:v>2.1318461262374168E-2</c:v>
                </c:pt>
                <c:pt idx="63">
                  <c:v>1.394740596496967E-2</c:v>
                </c:pt>
                <c:pt idx="64">
                  <c:v>9.0448290300362555E-3</c:v>
                </c:pt>
                <c:pt idx="65">
                  <c:v>5.8142029733289245E-3</c:v>
                </c:pt>
                <c:pt idx="66">
                  <c:v>3.7048947514691814E-3</c:v>
                </c:pt>
                <c:pt idx="67">
                  <c:v>2.3402906022204771E-3</c:v>
                </c:pt>
                <c:pt idx="68">
                  <c:v>1.4654929987570466E-3</c:v>
                </c:pt>
                <c:pt idx="69">
                  <c:v>9.0976464159515729E-4</c:v>
                </c:pt>
                <c:pt idx="70">
                  <c:v>5.5990780164651306E-4</c:v>
                </c:pt>
                <c:pt idx="71">
                  <c:v>3.4163038951072754E-4</c:v>
                </c:pt>
                <c:pt idx="72">
                  <c:v>2.0666117948187581E-4</c:v>
                </c:pt>
                <c:pt idx="73">
                  <c:v>1.2394620944044876E-4</c:v>
                </c:pt>
                <c:pt idx="74">
                  <c:v>7.3703591907257565E-5</c:v>
                </c:pt>
                <c:pt idx="75">
                  <c:v>4.3454411028653056E-5</c:v>
                </c:pt>
                <c:pt idx="76">
                  <c:v>2.5402548997090378E-5</c:v>
                </c:pt>
                <c:pt idx="77">
                  <c:v>1.4724040991056771E-5</c:v>
                </c:pt>
                <c:pt idx="78">
                  <c:v>8.4623462426813559E-6</c:v>
                </c:pt>
                <c:pt idx="79">
                  <c:v>4.8225427088785243E-6</c:v>
                </c:pt>
                <c:pt idx="80">
                  <c:v>2.7251478969587105E-6</c:v>
                </c:pt>
                <c:pt idx="81">
                  <c:v>1.5270022973937497E-6</c:v>
                </c:pt>
                <c:pt idx="82">
                  <c:v>8.4846041451657647E-7</c:v>
                </c:pt>
                <c:pt idx="83">
                  <c:v>4.6748984297157302E-7</c:v>
                </c:pt>
                <c:pt idx="84">
                  <c:v>2.5542750622657963E-7</c:v>
                </c:pt>
                <c:pt idx="85">
                  <c:v>1.3839614891027018E-7</c:v>
                </c:pt>
                <c:pt idx="86">
                  <c:v>7.4361298575121695E-8</c:v>
                </c:pt>
                <c:pt idx="87">
                  <c:v>3.9622520878535257E-8</c:v>
                </c:pt>
                <c:pt idx="88">
                  <c:v>2.0937016126772638E-8</c:v>
                </c:pt>
                <c:pt idx="89">
                  <c:v>1.0971606078209264E-8</c:v>
                </c:pt>
                <c:pt idx="90">
                  <c:v>5.7018182908346158E-9</c:v>
                </c:pt>
                <c:pt idx="91">
                  <c:v>2.9386585952396958E-9</c:v>
                </c:pt>
                <c:pt idx="92">
                  <c:v>1.5020423508336525E-9</c:v>
                </c:pt>
                <c:pt idx="93">
                  <c:v>7.6140730847694157E-10</c:v>
                </c:pt>
                <c:pt idx="94">
                  <c:v>3.8278782314410315E-10</c:v>
                </c:pt>
                <c:pt idx="95">
                  <c:v>1.9085768324802399E-10</c:v>
                </c:pt>
                <c:pt idx="96">
                  <c:v>9.4379084480457922E-11</c:v>
                </c:pt>
                <c:pt idx="97">
                  <c:v>4.6287149965909844E-11</c:v>
                </c:pt>
                <c:pt idx="98">
                  <c:v>2.2514772170814147E-11</c:v>
                </c:pt>
                <c:pt idx="99">
                  <c:v>1.0861776364042872E-11</c:v>
                </c:pt>
                <c:pt idx="100">
                  <c:v>5.1971347493056635E-12</c:v>
                </c:pt>
                <c:pt idx="101">
                  <c:v>2.4663825867834032E-12</c:v>
                </c:pt>
                <c:pt idx="102">
                  <c:v>1.1608969895576656E-12</c:v>
                </c:pt>
                <c:pt idx="103">
                  <c:v>5.4195973115913049E-13</c:v>
                </c:pt>
                <c:pt idx="104">
                  <c:v>2.5094796216155827E-13</c:v>
                </c:pt>
                <c:pt idx="105">
                  <c:v>1.152515521697836E-13</c:v>
                </c:pt>
                <c:pt idx="106">
                  <c:v>5.2500010807508001E-14</c:v>
                </c:pt>
                <c:pt idx="107">
                  <c:v>2.3720534007840789E-14</c:v>
                </c:pt>
                <c:pt idx="108">
                  <c:v>1.0630283985833652E-14</c:v>
                </c:pt>
                <c:pt idx="109">
                  <c:v>4.7252349185581346E-15</c:v>
                </c:pt>
                <c:pt idx="110">
                  <c:v>2.0833526815399596E-15</c:v>
                </c:pt>
                <c:pt idx="111">
                  <c:v>9.1109924608168419E-16</c:v>
                </c:pt>
                <c:pt idx="112">
                  <c:v>3.952161234200361E-16</c:v>
                </c:pt>
                <c:pt idx="113">
                  <c:v>1.7004826403386192E-16</c:v>
                </c:pt>
                <c:pt idx="114">
                  <c:v>7.2573952144749525E-17</c:v>
                </c:pt>
                <c:pt idx="115">
                  <c:v>3.0722937991226981E-17</c:v>
                </c:pt>
                <c:pt idx="116">
                  <c:v>1.2900912462770054E-17</c:v>
                </c:pt>
                <c:pt idx="117">
                  <c:v>5.3734855016753619E-18</c:v>
                </c:pt>
                <c:pt idx="118">
                  <c:v>2.2200967496353393E-18</c:v>
                </c:pt>
                <c:pt idx="119">
                  <c:v>9.0985048099937641E-19</c:v>
                </c:pt>
                <c:pt idx="120">
                  <c:v>3.6987293513370369E-19</c:v>
                </c:pt>
                <c:pt idx="121">
                  <c:v>1.4914940017913151E-19</c:v>
                </c:pt>
                <c:pt idx="122">
                  <c:v>5.9659400826729525E-20</c:v>
                </c:pt>
                <c:pt idx="123">
                  <c:v>2.3671545818276883E-20</c:v>
                </c:pt>
                <c:pt idx="124">
                  <c:v>9.3167962480351648E-21</c:v>
                </c:pt>
                <c:pt idx="125">
                  <c:v>3.6374804436974884E-21</c:v>
                </c:pt>
                <c:pt idx="126">
                  <c:v>1.4087392912936335E-21</c:v>
                </c:pt>
                <c:pt idx="127">
                  <c:v>5.412005604078752E-22</c:v>
                </c:pt>
                <c:pt idx="128">
                  <c:v>2.0624584749024716E-22</c:v>
                </c:pt>
                <c:pt idx="129">
                  <c:v>7.7967432184401259E-23</c:v>
                </c:pt>
                <c:pt idx="130">
                  <c:v>2.9237748691287002E-23</c:v>
                </c:pt>
                <c:pt idx="131">
                  <c:v>1.0876243102931385E-23</c:v>
                </c:pt>
                <c:pt idx="132">
                  <c:v>4.0134672809135145E-24</c:v>
                </c:pt>
                <c:pt idx="133">
                  <c:v>1.4691560185058824E-24</c:v>
                </c:pt>
                <c:pt idx="134">
                  <c:v>5.3348839329865994E-25</c:v>
                </c:pt>
                <c:pt idx="135">
                  <c:v>1.9217299436717874E-25</c:v>
                </c:pt>
                <c:pt idx="136">
                  <c:v>6.8670702857992107E-26</c:v>
                </c:pt>
                <c:pt idx="137">
                  <c:v>2.4342421480396147E-26</c:v>
                </c:pt>
                <c:pt idx="138">
                  <c:v>8.5599372161424753E-27</c:v>
                </c:pt>
                <c:pt idx="139">
                  <c:v>2.9860235845391718E-27</c:v>
                </c:pt>
                <c:pt idx="140">
                  <c:v>1.0333157487839523E-27</c:v>
                </c:pt>
                <c:pt idx="141">
                  <c:v>3.5472459704561201E-28</c:v>
                </c:pt>
                <c:pt idx="142">
                  <c:v>1.2080064493136793E-28</c:v>
                </c:pt>
                <c:pt idx="143">
                  <c:v>4.0810143469405379E-29</c:v>
                </c:pt>
                <c:pt idx="144">
                  <c:v>1.3676945323865036E-29</c:v>
                </c:pt>
                <c:pt idx="145">
                  <c:v>4.5470883888858599E-30</c:v>
                </c:pt>
                <c:pt idx="146">
                  <c:v>1.4996921905502261E-30</c:v>
                </c:pt>
                <c:pt idx="147">
                  <c:v>4.9067783406957728E-31</c:v>
                </c:pt>
                <c:pt idx="148">
                  <c:v>1.5926393076472143E-31</c:v>
                </c:pt>
                <c:pt idx="149">
                  <c:v>5.1282145295921299E-32</c:v>
                </c:pt>
                <c:pt idx="150">
                  <c:v>1.6381126505414202E-32</c:v>
                </c:pt>
                <c:pt idx="151">
                  <c:v>5.1910021455134369E-33</c:v>
                </c:pt>
                <c:pt idx="152">
                  <c:v>1.6318849476355404E-33</c:v>
                </c:pt>
                <c:pt idx="153">
                  <c:v>5.0893198733283555E-34</c:v>
                </c:pt>
                <c:pt idx="154">
                  <c:v>1.5745730805216987E-34</c:v>
                </c:pt>
                <c:pt idx="155">
                  <c:v>4.8328099880650739E-35</c:v>
                </c:pt>
                <c:pt idx="156">
                  <c:v>1.4715376696964699E-35</c:v>
                </c:pt>
                <c:pt idx="157">
                  <c:v>4.4450713619758304E-36</c:v>
                </c:pt>
                <c:pt idx="158">
                  <c:v>1.3320566270160596E-36</c:v>
                </c:pt>
                <c:pt idx="159">
                  <c:v>3.9600814916593531E-37</c:v>
                </c:pt>
                <c:pt idx="160">
                  <c:v>1.1679491013098906E-37</c:v>
                </c:pt>
              </c:numCache>
            </c:numRef>
          </c:val>
        </c:ser>
        <c:ser>
          <c:idx val="1"/>
          <c:order val="1"/>
          <c:tx>
            <c:strRef>
              <c:f>Sheet1!$I$9</c:f>
              <c:strCache>
                <c:ptCount val="1"/>
                <c:pt idx="0">
                  <c:v>Annual Energy Extracted</c:v>
                </c:pt>
              </c:strCache>
            </c:strRef>
          </c:tx>
          <c:cat>
            <c:numRef>
              <c:f>Sheet1!$G$10:$G$170</c:f>
              <c:numCache>
                <c:formatCode>0.00</c:formatCode>
                <c:ptCount val="16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  <c:pt idx="73">
                  <c:v>36.5</c:v>
                </c:pt>
                <c:pt idx="74">
                  <c:v>37</c:v>
                </c:pt>
                <c:pt idx="75">
                  <c:v>37.5</c:v>
                </c:pt>
                <c:pt idx="76">
                  <c:v>38</c:v>
                </c:pt>
                <c:pt idx="77">
                  <c:v>38.5</c:v>
                </c:pt>
                <c:pt idx="78">
                  <c:v>39</c:v>
                </c:pt>
                <c:pt idx="79">
                  <c:v>39.5</c:v>
                </c:pt>
                <c:pt idx="80">
                  <c:v>40</c:v>
                </c:pt>
                <c:pt idx="81">
                  <c:v>40.5</c:v>
                </c:pt>
                <c:pt idx="82">
                  <c:v>41</c:v>
                </c:pt>
                <c:pt idx="83">
                  <c:v>41.5</c:v>
                </c:pt>
                <c:pt idx="84">
                  <c:v>42</c:v>
                </c:pt>
                <c:pt idx="85">
                  <c:v>42.5</c:v>
                </c:pt>
                <c:pt idx="86">
                  <c:v>43</c:v>
                </c:pt>
                <c:pt idx="87">
                  <c:v>43.5</c:v>
                </c:pt>
                <c:pt idx="88">
                  <c:v>44</c:v>
                </c:pt>
                <c:pt idx="89">
                  <c:v>44.5</c:v>
                </c:pt>
                <c:pt idx="90">
                  <c:v>45</c:v>
                </c:pt>
                <c:pt idx="91">
                  <c:v>45.5</c:v>
                </c:pt>
                <c:pt idx="92">
                  <c:v>46</c:v>
                </c:pt>
                <c:pt idx="93">
                  <c:v>46.5</c:v>
                </c:pt>
                <c:pt idx="94">
                  <c:v>47</c:v>
                </c:pt>
                <c:pt idx="95">
                  <c:v>47.5</c:v>
                </c:pt>
                <c:pt idx="96">
                  <c:v>48</c:v>
                </c:pt>
                <c:pt idx="97">
                  <c:v>48.5</c:v>
                </c:pt>
                <c:pt idx="98">
                  <c:v>49</c:v>
                </c:pt>
                <c:pt idx="99">
                  <c:v>49.5</c:v>
                </c:pt>
                <c:pt idx="100">
                  <c:v>50</c:v>
                </c:pt>
                <c:pt idx="101">
                  <c:v>50.5</c:v>
                </c:pt>
                <c:pt idx="102">
                  <c:v>51</c:v>
                </c:pt>
                <c:pt idx="103">
                  <c:v>51.5</c:v>
                </c:pt>
                <c:pt idx="104">
                  <c:v>52</c:v>
                </c:pt>
                <c:pt idx="105">
                  <c:v>52.5</c:v>
                </c:pt>
                <c:pt idx="106">
                  <c:v>53</c:v>
                </c:pt>
                <c:pt idx="107">
                  <c:v>53.5</c:v>
                </c:pt>
                <c:pt idx="108">
                  <c:v>54</c:v>
                </c:pt>
                <c:pt idx="109">
                  <c:v>54.5</c:v>
                </c:pt>
                <c:pt idx="110">
                  <c:v>55</c:v>
                </c:pt>
                <c:pt idx="111">
                  <c:v>55.5</c:v>
                </c:pt>
                <c:pt idx="112">
                  <c:v>56</c:v>
                </c:pt>
                <c:pt idx="113">
                  <c:v>56.5</c:v>
                </c:pt>
                <c:pt idx="114">
                  <c:v>57</c:v>
                </c:pt>
                <c:pt idx="115">
                  <c:v>57.5</c:v>
                </c:pt>
                <c:pt idx="116">
                  <c:v>58</c:v>
                </c:pt>
                <c:pt idx="117">
                  <c:v>58.5</c:v>
                </c:pt>
                <c:pt idx="118">
                  <c:v>59</c:v>
                </c:pt>
                <c:pt idx="119">
                  <c:v>59.5</c:v>
                </c:pt>
                <c:pt idx="120">
                  <c:v>60</c:v>
                </c:pt>
                <c:pt idx="121">
                  <c:v>60.5</c:v>
                </c:pt>
                <c:pt idx="122">
                  <c:v>61</c:v>
                </c:pt>
                <c:pt idx="123">
                  <c:v>61.5</c:v>
                </c:pt>
                <c:pt idx="124">
                  <c:v>62</c:v>
                </c:pt>
                <c:pt idx="125">
                  <c:v>62.5</c:v>
                </c:pt>
                <c:pt idx="126">
                  <c:v>63</c:v>
                </c:pt>
                <c:pt idx="127">
                  <c:v>63.5</c:v>
                </c:pt>
                <c:pt idx="128">
                  <c:v>64</c:v>
                </c:pt>
                <c:pt idx="129">
                  <c:v>64.5</c:v>
                </c:pt>
                <c:pt idx="130">
                  <c:v>65</c:v>
                </c:pt>
                <c:pt idx="131">
                  <c:v>65.5</c:v>
                </c:pt>
                <c:pt idx="132">
                  <c:v>66</c:v>
                </c:pt>
                <c:pt idx="133">
                  <c:v>66.5</c:v>
                </c:pt>
                <c:pt idx="134">
                  <c:v>67</c:v>
                </c:pt>
                <c:pt idx="135">
                  <c:v>67.5</c:v>
                </c:pt>
                <c:pt idx="136">
                  <c:v>68</c:v>
                </c:pt>
                <c:pt idx="137">
                  <c:v>68.5</c:v>
                </c:pt>
                <c:pt idx="138">
                  <c:v>69</c:v>
                </c:pt>
                <c:pt idx="139">
                  <c:v>69.5</c:v>
                </c:pt>
                <c:pt idx="140">
                  <c:v>70</c:v>
                </c:pt>
                <c:pt idx="141">
                  <c:v>70.5</c:v>
                </c:pt>
                <c:pt idx="142">
                  <c:v>71</c:v>
                </c:pt>
                <c:pt idx="143">
                  <c:v>71.5</c:v>
                </c:pt>
                <c:pt idx="144">
                  <c:v>72</c:v>
                </c:pt>
                <c:pt idx="145">
                  <c:v>72.5</c:v>
                </c:pt>
                <c:pt idx="146">
                  <c:v>73</c:v>
                </c:pt>
                <c:pt idx="147">
                  <c:v>73.5</c:v>
                </c:pt>
                <c:pt idx="148">
                  <c:v>74</c:v>
                </c:pt>
                <c:pt idx="149">
                  <c:v>74.5</c:v>
                </c:pt>
                <c:pt idx="150">
                  <c:v>75</c:v>
                </c:pt>
                <c:pt idx="151">
                  <c:v>75.5</c:v>
                </c:pt>
                <c:pt idx="152">
                  <c:v>76</c:v>
                </c:pt>
                <c:pt idx="153">
                  <c:v>76.5</c:v>
                </c:pt>
                <c:pt idx="154">
                  <c:v>77</c:v>
                </c:pt>
                <c:pt idx="155">
                  <c:v>77.5</c:v>
                </c:pt>
                <c:pt idx="156">
                  <c:v>78</c:v>
                </c:pt>
                <c:pt idx="157">
                  <c:v>78.5</c:v>
                </c:pt>
                <c:pt idx="158">
                  <c:v>79</c:v>
                </c:pt>
                <c:pt idx="159">
                  <c:v>79.5</c:v>
                </c:pt>
                <c:pt idx="160">
                  <c:v>80</c:v>
                </c:pt>
              </c:numCache>
            </c:numRef>
          </c:cat>
          <c:val>
            <c:numRef>
              <c:f>Sheet1!$I$10:$I$170</c:f>
              <c:numCache>
                <c:formatCode>General</c:formatCode>
                <c:ptCount val="161"/>
                <c:pt idx="0">
                  <c:v>0</c:v>
                </c:pt>
                <c:pt idx="1">
                  <c:v>2.147376655403003E-3</c:v>
                </c:pt>
                <c:pt idx="2">
                  <c:v>3.3957743353409071E-2</c:v>
                </c:pt>
                <c:pt idx="3">
                  <c:v>0.1685860145297749</c:v>
                </c:pt>
                <c:pt idx="4">
                  <c:v>0.51844328110550131</c:v>
                </c:pt>
                <c:pt idx="5">
                  <c:v>1.2220054340812732</c:v>
                </c:pt>
                <c:pt idx="6">
                  <c:v>2.427375869579838</c:v>
                </c:pt>
                <c:pt idx="7">
                  <c:v>4.2743508978468601</c:v>
                </c:pt>
                <c:pt idx="8">
                  <c:v>6.876873218583154</c:v>
                </c:pt>
                <c:pt idx="9">
                  <c:v>10.307687408794036</c:v>
                </c:pt>
                <c:pt idx="10">
                  <c:v>14.586745586708405</c:v>
                </c:pt>
                <c:pt idx="11">
                  <c:v>19.674487566736584</c:v>
                </c:pt>
                <c:pt idx="12">
                  <c:v>25.470591370312661</c:v>
                </c:pt>
                <c:pt idx="13">
                  <c:v>31.818220192179236</c:v>
                </c:pt>
                <c:pt idx="14">
                  <c:v>38.51324570228018</c:v>
                </c:pt>
                <c:pt idx="15">
                  <c:v>45.317463335077427</c:v>
                </c:pt>
                <c:pt idx="16">
                  <c:v>51.974478334386085</c:v>
                </c:pt>
                <c:pt idx="17">
                  <c:v>58.226759488999541</c:v>
                </c:pt>
                <c:pt idx="18">
                  <c:v>63.832338786482325</c:v>
                </c:pt>
                <c:pt idx="19">
                  <c:v>68.579768714965553</c:v>
                </c:pt>
                <c:pt idx="20">
                  <c:v>72.300207713092476</c:v>
                </c:pt>
                <c:pt idx="21">
                  <c:v>74.87585001099869</c:v>
                </c:pt>
                <c:pt idx="22">
                  <c:v>76.244304781773039</c:v>
                </c:pt>
                <c:pt idx="23">
                  <c:v>76.398917069935536</c:v>
                </c:pt>
                <c:pt idx="24">
                  <c:v>75.385370370357435</c:v>
                </c:pt>
                <c:pt idx="25">
                  <c:v>73.295187899958279</c:v>
                </c:pt>
                <c:pt idx="26">
                  <c:v>70.256937652999071</c:v>
                </c:pt>
                <c:pt idx="27">
                  <c:v>66.42603824744188</c:v>
                </c:pt>
                <c:pt idx="28">
                  <c:v>61.97406236610356</c:v>
                </c:pt>
                <c:pt idx="29">
                  <c:v>57.078355275790997</c:v>
                </c:pt>
                <c:pt idx="30">
                  <c:v>51.912646682603821</c:v>
                </c:pt>
                <c:pt idx="31">
                  <c:v>46.639157398946452</c:v>
                </c:pt>
                <c:pt idx="32">
                  <c:v>41.402510499490297</c:v>
                </c:pt>
                <c:pt idx="33">
                  <c:v>36.325570099474639</c:v>
                </c:pt>
                <c:pt idx="34">
                  <c:v>31.507165821042307</c:v>
                </c:pt>
                <c:pt idx="35">
                  <c:v>27.021528599863977</c:v>
                </c:pt>
                <c:pt idx="36">
                  <c:v>22.919169620142803</c:v>
                </c:pt>
                <c:pt idx="37">
                  <c:v>19.228879863093962</c:v>
                </c:pt>
                <c:pt idx="38">
                  <c:v>15.960510006150264</c:v>
                </c:pt>
                <c:pt idx="39">
                  <c:v>13.108203327107416</c:v>
                </c:pt>
                <c:pt idx="40">
                  <c:v>10.653790287013477</c:v>
                </c:pt>
                <c:pt idx="41">
                  <c:v>8.5701044868112035</c:v>
                </c:pt>
                <c:pt idx="42">
                  <c:v>6.8240380153967797</c:v>
                </c:pt>
                <c:pt idx="43">
                  <c:v>5.3792132135918926</c:v>
                </c:pt>
                <c:pt idx="44">
                  <c:v>4.1982024414782382</c:v>
                </c:pt>
                <c:pt idx="45">
                  <c:v>3.2442740669875891</c:v>
                </c:pt>
                <c:pt idx="46">
                  <c:v>2.4826796821499486</c:v>
                </c:pt>
                <c:pt idx="47">
                  <c:v>1.8815239585470287</c:v>
                </c:pt>
                <c:pt idx="48">
                  <c:v>1.4122751019591393</c:v>
                </c:pt>
                <c:pt idx="49">
                  <c:v>1.0499818206161484</c:v>
                </c:pt>
                <c:pt idx="50">
                  <c:v>0.77326376165864308</c:v>
                </c:pt>
                <c:pt idx="51">
                  <c:v>0.56413831892869759</c:v>
                </c:pt>
                <c:pt idx="52">
                  <c:v>0.40773932511623628</c:v>
                </c:pt>
                <c:pt idx="53">
                  <c:v>0.29197395149166566</c:v>
                </c:pt>
                <c:pt idx="54">
                  <c:v>0.20715439257820953</c:v>
                </c:pt>
                <c:pt idx="55">
                  <c:v>0.14563153193308545</c:v>
                </c:pt>
                <c:pt idx="56">
                  <c:v>0.10144937948591898</c:v>
                </c:pt>
                <c:pt idx="57">
                  <c:v>7.0031980933785834E-2</c:v>
                </c:pt>
                <c:pt idx="58">
                  <c:v>4.7908849127033477E-2</c:v>
                </c:pt>
                <c:pt idx="59">
                  <c:v>3.2480720972722345E-2</c:v>
                </c:pt>
                <c:pt idx="60">
                  <c:v>2.1824461671691331E-2</c:v>
                </c:pt>
                <c:pt idx="61">
                  <c:v>1.4534024146212804E-2</c:v>
                </c:pt>
                <c:pt idx="62">
                  <c:v>9.5933075680683759E-3</c:v>
                </c:pt>
                <c:pt idx="63">
                  <c:v>6.2763326842363515E-3</c:v>
                </c:pt>
                <c:pt idx="64">
                  <c:v>4.0701730635163153E-3</c:v>
                </c:pt>
                <c:pt idx="65">
                  <c:v>2.6163913379980163E-3</c:v>
                </c:pt>
                <c:pt idx="66">
                  <c:v>1.6672026381611318E-3</c:v>
                </c:pt>
                <c:pt idx="67">
                  <c:v>1.0531307709992148E-3</c:v>
                </c:pt>
                <c:pt idx="68">
                  <c:v>6.5947184944067092E-4</c:v>
                </c:pt>
                <c:pt idx="69">
                  <c:v>4.0939408871782073E-4</c:v>
                </c:pt>
                <c:pt idx="70">
                  <c:v>2.5195851074093087E-4</c:v>
                </c:pt>
                <c:pt idx="71">
                  <c:v>1.5373367527982739E-4</c:v>
                </c:pt>
                <c:pt idx="72">
                  <c:v>9.2997530766844122E-5</c:v>
                </c:pt>
                <c:pt idx="73">
                  <c:v>5.5775794248201937E-5</c:v>
                </c:pt>
                <c:pt idx="74">
                  <c:v>3.3166616358265906E-5</c:v>
                </c:pt>
                <c:pt idx="75">
                  <c:v>1.9554484962893875E-5</c:v>
                </c:pt>
                <c:pt idx="76">
                  <c:v>1.1431147048690671E-5</c:v>
                </c:pt>
                <c:pt idx="77">
                  <c:v>6.6258184459755465E-6</c:v>
                </c:pt>
                <c:pt idx="78">
                  <c:v>3.8080558092066109E-6</c:v>
                </c:pt>
                <c:pt idx="79">
                  <c:v>2.170144218995336E-6</c:v>
                </c:pt>
                <c:pt idx="80">
                  <c:v>1.2263165536314197E-6</c:v>
                </c:pt>
                <c:pt idx="81">
                  <c:v>6.8715103382718739E-7</c:v>
                </c:pt>
                <c:pt idx="82">
                  <c:v>3.8180718653245943E-7</c:v>
                </c:pt>
                <c:pt idx="83">
                  <c:v>2.1037042933720786E-7</c:v>
                </c:pt>
                <c:pt idx="84">
                  <c:v>1.1494237780196083E-7</c:v>
                </c:pt>
                <c:pt idx="85">
                  <c:v>6.2278267009621566E-8</c:v>
                </c:pt>
                <c:pt idx="86">
                  <c:v>3.3462584358804764E-8</c:v>
                </c:pt>
                <c:pt idx="87">
                  <c:v>1.7830134395340867E-8</c:v>
                </c:pt>
                <c:pt idx="88">
                  <c:v>9.421657257047687E-9</c:v>
                </c:pt>
                <c:pt idx="89">
                  <c:v>4.937222735194169E-9</c:v>
                </c:pt>
                <c:pt idx="90">
                  <c:v>2.5658182308755772E-9</c:v>
                </c:pt>
                <c:pt idx="91">
                  <c:v>1.3223963678578633E-9</c:v>
                </c:pt>
                <c:pt idx="92">
                  <c:v>6.7591905787514375E-10</c:v>
                </c:pt>
                <c:pt idx="93">
                  <c:v>3.4263328881462372E-10</c:v>
                </c:pt>
                <c:pt idx="94">
                  <c:v>1.7225452041484643E-10</c:v>
                </c:pt>
                <c:pt idx="95">
                  <c:v>8.5885957461610815E-11</c:v>
                </c:pt>
                <c:pt idx="96">
                  <c:v>4.2470588016206071E-11</c:v>
                </c:pt>
                <c:pt idx="97">
                  <c:v>2.0829217484659433E-11</c:v>
                </c:pt>
                <c:pt idx="98">
                  <c:v>1.0131647476866367E-11</c:v>
                </c:pt>
                <c:pt idx="99">
                  <c:v>4.8877993638192928E-12</c:v>
                </c:pt>
                <c:pt idx="100">
                  <c:v>2.3387106371875493E-12</c:v>
                </c:pt>
                <c:pt idx="101">
                  <c:v>1.1098721640525314E-12</c:v>
                </c:pt>
                <c:pt idx="102">
                  <c:v>5.2240364530094957E-13</c:v>
                </c:pt>
                <c:pt idx="103">
                  <c:v>2.4388187902160874E-13</c:v>
                </c:pt>
                <c:pt idx="104">
                  <c:v>1.129265829727012E-13</c:v>
                </c:pt>
                <c:pt idx="105">
                  <c:v>5.1863198476402622E-14</c:v>
                </c:pt>
                <c:pt idx="106">
                  <c:v>2.3625004863378602E-14</c:v>
                </c:pt>
                <c:pt idx="107">
                  <c:v>1.0674240303528354E-14</c:v>
                </c:pt>
                <c:pt idx="108">
                  <c:v>4.7836277936251436E-15</c:v>
                </c:pt>
                <c:pt idx="109">
                  <c:v>2.1263557133511605E-15</c:v>
                </c:pt>
                <c:pt idx="110">
                  <c:v>9.3750870669298184E-16</c:v>
                </c:pt>
                <c:pt idx="111">
                  <c:v>4.0999466073675786E-16</c:v>
                </c:pt>
                <c:pt idx="112">
                  <c:v>1.7784725553901625E-16</c:v>
                </c:pt>
                <c:pt idx="113">
                  <c:v>7.6521718815237868E-17</c:v>
                </c:pt>
                <c:pt idx="114">
                  <c:v>3.2658278465137291E-17</c:v>
                </c:pt>
                <c:pt idx="115">
                  <c:v>1.382532209605214E-17</c:v>
                </c:pt>
                <c:pt idx="116">
                  <c:v>5.8054106082465245E-18</c:v>
                </c:pt>
                <c:pt idx="117">
                  <c:v>2.4180684757539131E-18</c:v>
                </c:pt>
                <c:pt idx="118">
                  <c:v>9.9904353733590263E-19</c:v>
                </c:pt>
                <c:pt idx="119">
                  <c:v>4.0943271644971933E-19</c:v>
                </c:pt>
                <c:pt idx="120">
                  <c:v>1.6644282081016664E-19</c:v>
                </c:pt>
                <c:pt idx="121">
                  <c:v>6.7117230080609174E-20</c:v>
                </c:pt>
                <c:pt idx="122">
                  <c:v>2.6846730372028289E-20</c:v>
                </c:pt>
                <c:pt idx="123">
                  <c:v>1.0652195618224599E-20</c:v>
                </c:pt>
                <c:pt idx="124">
                  <c:v>4.1925583116158244E-21</c:v>
                </c:pt>
                <c:pt idx="125">
                  <c:v>1.6368661996638697E-21</c:v>
                </c:pt>
                <c:pt idx="126">
                  <c:v>6.3393268108213514E-22</c:v>
                </c:pt>
                <c:pt idx="127">
                  <c:v>2.4354025218354387E-22</c:v>
                </c:pt>
                <c:pt idx="128">
                  <c:v>9.2810631370611229E-23</c:v>
                </c:pt>
                <c:pt idx="129">
                  <c:v>3.5085344482980569E-23</c:v>
                </c:pt>
                <c:pt idx="130">
                  <c:v>1.3156986911079151E-23</c:v>
                </c:pt>
                <c:pt idx="131">
                  <c:v>4.8943093963191233E-24</c:v>
                </c:pt>
                <c:pt idx="132">
                  <c:v>1.8060602764110817E-24</c:v>
                </c:pt>
                <c:pt idx="133">
                  <c:v>6.6112020832764719E-25</c:v>
                </c:pt>
                <c:pt idx="134">
                  <c:v>2.4006977698439702E-25</c:v>
                </c:pt>
                <c:pt idx="135">
                  <c:v>8.6477847465230438E-26</c:v>
                </c:pt>
                <c:pt idx="136">
                  <c:v>3.0901816286096451E-26</c:v>
                </c:pt>
                <c:pt idx="137">
                  <c:v>1.0954089666178267E-26</c:v>
                </c:pt>
                <c:pt idx="138">
                  <c:v>3.8519717472641141E-27</c:v>
                </c:pt>
                <c:pt idx="139">
                  <c:v>1.3437106130426274E-27</c:v>
                </c:pt>
                <c:pt idx="140">
                  <c:v>4.6499208695277863E-28</c:v>
                </c:pt>
                <c:pt idx="141">
                  <c:v>1.5962606867052538E-28</c:v>
                </c:pt>
                <c:pt idx="142">
                  <c:v>5.4360290219115582E-29</c:v>
                </c:pt>
                <c:pt idx="143">
                  <c:v>1.8364564561232421E-29</c:v>
                </c:pt>
                <c:pt idx="144">
                  <c:v>6.1546253957392669E-30</c:v>
                </c:pt>
                <c:pt idx="145">
                  <c:v>2.0461897749986371E-30</c:v>
                </c:pt>
                <c:pt idx="146">
                  <c:v>6.7486148574760175E-31</c:v>
                </c:pt>
                <c:pt idx="147">
                  <c:v>2.208050253313098E-31</c:v>
                </c:pt>
                <c:pt idx="148">
                  <c:v>7.1668768844124648E-32</c:v>
                </c:pt>
                <c:pt idx="149">
                  <c:v>2.3076965383164587E-32</c:v>
                </c:pt>
                <c:pt idx="150">
                  <c:v>7.3715069274363904E-33</c:v>
                </c:pt>
                <c:pt idx="151">
                  <c:v>2.3359509654810469E-33</c:v>
                </c:pt>
                <c:pt idx="152">
                  <c:v>7.3434822643599314E-34</c:v>
                </c:pt>
                <c:pt idx="153">
                  <c:v>2.2901939429977598E-34</c:v>
                </c:pt>
                <c:pt idx="154">
                  <c:v>7.0855788623476445E-35</c:v>
                </c:pt>
                <c:pt idx="155">
                  <c:v>2.1747644946292837E-35</c:v>
                </c:pt>
                <c:pt idx="156">
                  <c:v>6.621919513634116E-36</c:v>
                </c:pt>
                <c:pt idx="157">
                  <c:v>2.0002821128891238E-36</c:v>
                </c:pt>
                <c:pt idx="158">
                  <c:v>5.9942548215722684E-37</c:v>
                </c:pt>
                <c:pt idx="159">
                  <c:v>1.7820366712467093E-37</c:v>
                </c:pt>
                <c:pt idx="160">
                  <c:v>5.2557709558945082E-38</c:v>
                </c:pt>
              </c:numCache>
            </c:numRef>
          </c:val>
        </c:ser>
        <c:axId val="62969344"/>
        <c:axId val="62971264"/>
      </c:barChart>
      <c:catAx>
        <c:axId val="6296934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Wind Speed [m/s]</a:t>
                </a:r>
              </a:p>
            </c:rich>
          </c:tx>
          <c:layout/>
        </c:title>
        <c:numFmt formatCode="0.00" sourceLinked="1"/>
        <c:majorTickMark val="none"/>
        <c:tickLblPos val="nextTo"/>
        <c:crossAx val="62971264"/>
        <c:crosses val="autoZero"/>
        <c:auto val="1"/>
        <c:lblAlgn val="ctr"/>
        <c:lblOffset val="100"/>
      </c:catAx>
      <c:valAx>
        <c:axId val="62971264"/>
        <c:scaling>
          <c:orientation val="minMax"/>
        </c:scaling>
        <c:axPos val="l"/>
        <c:majorGridlines>
          <c:spPr>
            <a:ln>
              <a:prstDash val="sysDot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Energy Extraction [kW-hr/m</a:t>
                </a:r>
                <a:r>
                  <a:rPr lang="en-US" baseline="30000"/>
                  <a:t>2</a:t>
                </a:r>
                <a:r>
                  <a:rPr lang="en-US"/>
                  <a:t>]</a:t>
                </a:r>
              </a:p>
            </c:rich>
          </c:tx>
          <c:layout/>
        </c:title>
        <c:numFmt formatCode="General" sourceLinked="1"/>
        <c:tickLblPos val="nextTo"/>
        <c:crossAx val="62969344"/>
        <c:crosses val="autoZero"/>
        <c:crossBetween val="between"/>
      </c:valAx>
      <c:spPr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52555534512331537"/>
          <c:y val="0.22466864051940236"/>
          <c:w val="0.19039922866784509"/>
          <c:h val="9.0226583040374148E-2"/>
        </c:manualLayout>
      </c:layout>
    </c:legend>
    <c:plotVisOnly val="1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71966</xdr:colOff>
      <xdr:row>0</xdr:row>
      <xdr:rowOff>128059</xdr:rowOff>
    </xdr:from>
    <xdr:to>
      <xdr:col>22</xdr:col>
      <xdr:colOff>402166</xdr:colOff>
      <xdr:row>23</xdr:row>
      <xdr:rowOff>105833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74084</xdr:colOff>
      <xdr:row>24</xdr:row>
      <xdr:rowOff>190499</xdr:rowOff>
    </xdr:from>
    <xdr:to>
      <xdr:col>22</xdr:col>
      <xdr:colOff>486834</xdr:colOff>
      <xdr:row>51</xdr:row>
      <xdr:rowOff>137583</xdr:rowOff>
    </xdr:to>
    <xdr:graphicFrame macro="">
      <xdr:nvGraphicFramePr>
        <xdr:cNvPr id="14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7"/>
  <sheetViews>
    <sheetView tabSelected="1" zoomScale="90" zoomScaleNormal="90" workbookViewId="0">
      <selection activeCell="G4" sqref="G4"/>
    </sheetView>
  </sheetViews>
  <sheetFormatPr defaultRowHeight="15"/>
  <cols>
    <col min="2" max="2" width="14.140625" customWidth="1"/>
    <col min="5" max="5" width="17.7109375" customWidth="1"/>
    <col min="6" max="7" width="16.28515625" customWidth="1"/>
  </cols>
  <sheetData>
    <row r="1" spans="1:9">
      <c r="B1" t="s">
        <v>6</v>
      </c>
      <c r="C1">
        <v>8760</v>
      </c>
      <c r="E1" t="s">
        <v>8</v>
      </c>
    </row>
    <row r="2" spans="1:9">
      <c r="B2" t="s">
        <v>5</v>
      </c>
      <c r="C2">
        <v>1.1200000000000001</v>
      </c>
      <c r="E2" t="s">
        <v>7</v>
      </c>
      <c r="F2">
        <v>1.2250000000000001</v>
      </c>
    </row>
    <row r="3" spans="1:9">
      <c r="B3" t="s">
        <v>0</v>
      </c>
      <c r="C3">
        <v>2</v>
      </c>
    </row>
    <row r="4" spans="1:9">
      <c r="B4" t="s">
        <v>1</v>
      </c>
      <c r="C4">
        <v>8</v>
      </c>
      <c r="E4" t="s">
        <v>2</v>
      </c>
    </row>
    <row r="5" spans="1:9">
      <c r="B5" t="s">
        <v>15</v>
      </c>
      <c r="C5">
        <v>0.45</v>
      </c>
    </row>
    <row r="9" spans="1:9" ht="60.75" thickBot="1">
      <c r="A9" s="7" t="s">
        <v>4</v>
      </c>
      <c r="B9" s="8" t="s">
        <v>3</v>
      </c>
      <c r="C9" s="7"/>
      <c r="D9" s="7"/>
      <c r="E9" s="8" t="s">
        <v>10</v>
      </c>
      <c r="F9" s="8"/>
      <c r="G9" s="7" t="s">
        <v>4</v>
      </c>
      <c r="H9" s="9" t="s">
        <v>16</v>
      </c>
      <c r="I9" s="9" t="s">
        <v>17</v>
      </c>
    </row>
    <row r="10" spans="1:9" ht="15.75" thickTop="1">
      <c r="A10" s="1">
        <v>0</v>
      </c>
      <c r="B10">
        <f>(WEIBULL(A10,$C$3,$C$4,FALSE)/2)*$C$1</f>
        <v>0</v>
      </c>
      <c r="C10">
        <f>A10*B10</f>
        <v>0</v>
      </c>
      <c r="E10" s="4">
        <f>A10^3</f>
        <v>0</v>
      </c>
      <c r="F10">
        <f>B10*E10</f>
        <v>0</v>
      </c>
      <c r="G10" s="1">
        <v>0</v>
      </c>
      <c r="H10">
        <f>(E10*B10*(1/2)*$C$2)/1000</f>
        <v>0</v>
      </c>
      <c r="I10">
        <f>(E10*B10*$C$5*(1/2)*$C$2)/1000</f>
        <v>0</v>
      </c>
    </row>
    <row r="11" spans="1:9">
      <c r="A11" s="2">
        <v>0.5</v>
      </c>
      <c r="B11">
        <f>(WEIBULL(A11,$C$3,$C$4,FALSE)/2)*$C$1</f>
        <v>68.170687473111201</v>
      </c>
      <c r="C11">
        <f>A11*B11</f>
        <v>34.0853437365556</v>
      </c>
      <c r="E11" s="4">
        <f t="shared" ref="E11:E74" si="0">A11^3</f>
        <v>0.125</v>
      </c>
      <c r="F11">
        <f>B11*E11</f>
        <v>8.5213359341389001</v>
      </c>
      <c r="G11" s="2">
        <v>0.5</v>
      </c>
      <c r="H11">
        <f>(E11*B11*(1/2)*$C$2)/1000</f>
        <v>4.7719481231177849E-3</v>
      </c>
      <c r="I11">
        <f>(E11*B11*$C$5*(1/2)*$C$2)/1000</f>
        <v>2.147376655403003E-3</v>
      </c>
    </row>
    <row r="12" spans="1:9">
      <c r="A12" s="2">
        <v>1</v>
      </c>
      <c r="B12">
        <f t="shared" ref="B12:B74" si="1">(WEIBULL(A12,$C$3,$C$4,FALSE)/2)*$C$1</f>
        <v>134.75294981511533</v>
      </c>
      <c r="C12">
        <f>A12*B12</f>
        <v>134.75294981511533</v>
      </c>
      <c r="E12" s="4">
        <f t="shared" si="0"/>
        <v>1</v>
      </c>
      <c r="F12">
        <f t="shared" ref="F12:F74" si="2">B12*E12</f>
        <v>134.75294981511533</v>
      </c>
      <c r="G12" s="2">
        <v>1</v>
      </c>
      <c r="H12">
        <f t="shared" ref="H12:H74" si="3">(E12*B12*(1/2)*$C$2)/1000</f>
        <v>7.5461651896464588E-2</v>
      </c>
      <c r="I12">
        <f t="shared" ref="I12:I74" si="4">(E12*B12*$C$5*(1/2)*$C$2)/1000</f>
        <v>3.3957743353409071E-2</v>
      </c>
    </row>
    <row r="13" spans="1:9">
      <c r="A13" s="2">
        <v>1.5</v>
      </c>
      <c r="B13">
        <f t="shared" si="1"/>
        <v>198.21988774811865</v>
      </c>
      <c r="C13">
        <f t="shared" ref="C13:C74" si="5">A13*B13</f>
        <v>297.32983162217795</v>
      </c>
      <c r="E13" s="4">
        <f t="shared" si="0"/>
        <v>3.375</v>
      </c>
      <c r="F13">
        <f t="shared" si="2"/>
        <v>668.99212114990041</v>
      </c>
      <c r="G13" s="2">
        <v>1.5</v>
      </c>
      <c r="H13">
        <f t="shared" si="3"/>
        <v>0.3746355878439443</v>
      </c>
      <c r="I13">
        <f t="shared" si="4"/>
        <v>0.1685860145297749</v>
      </c>
    </row>
    <row r="14" spans="1:9">
      <c r="A14" s="2">
        <v>2</v>
      </c>
      <c r="B14">
        <f t="shared" si="1"/>
        <v>257.16432594518915</v>
      </c>
      <c r="C14">
        <f t="shared" si="5"/>
        <v>514.3286518903783</v>
      </c>
      <c r="E14" s="4">
        <f t="shared" si="0"/>
        <v>8</v>
      </c>
      <c r="F14">
        <f t="shared" si="2"/>
        <v>2057.3146075615132</v>
      </c>
      <c r="G14" s="2">
        <v>2</v>
      </c>
      <c r="H14">
        <f t="shared" si="3"/>
        <v>1.1520961802344476</v>
      </c>
      <c r="I14">
        <f t="shared" si="4"/>
        <v>0.51844328110550131</v>
      </c>
    </row>
    <row r="15" spans="1:9">
      <c r="A15" s="2">
        <v>2.5</v>
      </c>
      <c r="B15">
        <f t="shared" si="1"/>
        <v>310.35058643333917</v>
      </c>
      <c r="C15">
        <f t="shared" si="5"/>
        <v>775.87646608334796</v>
      </c>
      <c r="E15" s="4">
        <f t="shared" si="0"/>
        <v>15.625</v>
      </c>
      <c r="F15">
        <f t="shared" si="2"/>
        <v>4849.2279130209245</v>
      </c>
      <c r="G15" s="2">
        <v>2.5</v>
      </c>
      <c r="H15">
        <f t="shared" si="3"/>
        <v>2.7155676312917181</v>
      </c>
      <c r="I15">
        <f t="shared" si="4"/>
        <v>1.2220054340812732</v>
      </c>
    </row>
    <row r="16" spans="1:9">
      <c r="A16" s="2">
        <v>3</v>
      </c>
      <c r="B16">
        <f t="shared" si="1"/>
        <v>356.7571824779302</v>
      </c>
      <c r="C16">
        <f t="shared" si="5"/>
        <v>1070.2715474337906</v>
      </c>
      <c r="E16" s="4">
        <f t="shared" si="0"/>
        <v>27</v>
      </c>
      <c r="F16">
        <f t="shared" si="2"/>
        <v>9632.4439269041159</v>
      </c>
      <c r="G16" s="2">
        <v>3</v>
      </c>
      <c r="H16">
        <f t="shared" si="3"/>
        <v>5.3941685990663055</v>
      </c>
      <c r="I16">
        <f t="shared" si="4"/>
        <v>2.427375869579838</v>
      </c>
    </row>
    <row r="17" spans="1:9">
      <c r="A17" s="2">
        <v>3.5</v>
      </c>
      <c r="B17">
        <f t="shared" si="1"/>
        <v>395.60839445109531</v>
      </c>
      <c r="C17">
        <f t="shared" si="5"/>
        <v>1384.6293805788337</v>
      </c>
      <c r="E17" s="4">
        <f t="shared" si="0"/>
        <v>42.875</v>
      </c>
      <c r="F17">
        <f t="shared" si="2"/>
        <v>16961.709912090711</v>
      </c>
      <c r="G17" s="2">
        <v>3.5</v>
      </c>
      <c r="H17">
        <f t="shared" si="3"/>
        <v>9.4985575507707996</v>
      </c>
      <c r="I17">
        <f t="shared" si="4"/>
        <v>4.2743508978468601</v>
      </c>
    </row>
    <row r="18" spans="1:9">
      <c r="A18" s="2">
        <v>4</v>
      </c>
      <c r="B18">
        <f t="shared" si="1"/>
        <v>426.39342873159433</v>
      </c>
      <c r="C18">
        <f>A18*B18</f>
        <v>1705.5737149263773</v>
      </c>
      <c r="E18" s="4">
        <f t="shared" si="0"/>
        <v>64</v>
      </c>
      <c r="F18">
        <f>B18*E18</f>
        <v>27289.179438822037</v>
      </c>
      <c r="G18" s="2">
        <v>4</v>
      </c>
      <c r="H18">
        <f t="shared" si="3"/>
        <v>15.281940485740343</v>
      </c>
      <c r="I18">
        <f t="shared" si="4"/>
        <v>6.876873218583154</v>
      </c>
    </row>
    <row r="19" spans="1:9">
      <c r="A19" s="2">
        <v>4.5</v>
      </c>
      <c r="B19">
        <f>(WEIBULL(A19,$C$3,$C$4,FALSE)/2)*$C$1</f>
        <v>448.87266352228681</v>
      </c>
      <c r="C19">
        <f t="shared" si="5"/>
        <v>2019.9269858502907</v>
      </c>
      <c r="E19" s="4">
        <f t="shared" si="0"/>
        <v>91.125</v>
      </c>
      <c r="F19">
        <f t="shared" si="2"/>
        <v>40903.521463468387</v>
      </c>
      <c r="G19" s="2">
        <v>4.5</v>
      </c>
      <c r="H19">
        <f t="shared" si="3"/>
        <v>22.9059720195423</v>
      </c>
      <c r="I19">
        <f t="shared" si="4"/>
        <v>10.307687408794036</v>
      </c>
    </row>
    <row r="20" spans="1:9">
      <c r="A20" s="2">
        <v>5</v>
      </c>
      <c r="B20">
        <f t="shared" si="1"/>
        <v>463.07128846693342</v>
      </c>
      <c r="C20">
        <f t="shared" si="5"/>
        <v>2315.356442334667</v>
      </c>
      <c r="E20" s="4">
        <f t="shared" si="0"/>
        <v>125</v>
      </c>
      <c r="F20">
        <f t="shared" si="2"/>
        <v>57883.911058366677</v>
      </c>
      <c r="G20" s="2">
        <v>5</v>
      </c>
      <c r="H20">
        <f t="shared" si="3"/>
        <v>32.414990192685345</v>
      </c>
      <c r="I20">
        <f t="shared" si="4"/>
        <v>14.586745586708405</v>
      </c>
    </row>
    <row r="21" spans="1:9">
      <c r="A21" s="2">
        <v>5.5</v>
      </c>
      <c r="B21">
        <f t="shared" si="1"/>
        <v>469.26138758867495</v>
      </c>
      <c r="C21">
        <f t="shared" si="5"/>
        <v>2580.9376317377123</v>
      </c>
      <c r="E21" s="4">
        <f t="shared" si="0"/>
        <v>166.375</v>
      </c>
      <c r="F21">
        <f t="shared" si="2"/>
        <v>78073.363360065792</v>
      </c>
      <c r="G21" s="2">
        <v>5.5</v>
      </c>
      <c r="H21">
        <f t="shared" si="3"/>
        <v>43.721083481636846</v>
      </c>
      <c r="I21">
        <f t="shared" si="4"/>
        <v>19.674487566736584</v>
      </c>
    </row>
    <row r="22" spans="1:9">
      <c r="A22" s="2">
        <v>6</v>
      </c>
      <c r="B22">
        <f t="shared" si="1"/>
        <v>467.93414481027071</v>
      </c>
      <c r="C22">
        <f t="shared" si="5"/>
        <v>2807.6048688616243</v>
      </c>
      <c r="E22" s="4">
        <f t="shared" si="0"/>
        <v>216</v>
      </c>
      <c r="F22">
        <f t="shared" si="2"/>
        <v>101073.77527901847</v>
      </c>
      <c r="G22" s="2">
        <v>6</v>
      </c>
      <c r="H22">
        <f t="shared" si="3"/>
        <v>56.601314156250353</v>
      </c>
      <c r="I22">
        <f t="shared" si="4"/>
        <v>25.470591370312661</v>
      </c>
    </row>
    <row r="23" spans="1:9">
      <c r="A23" s="2">
        <v>6.5</v>
      </c>
      <c r="B23">
        <f t="shared" si="1"/>
        <v>459.76432786670472</v>
      </c>
      <c r="C23">
        <f t="shared" si="5"/>
        <v>2988.4681311335808</v>
      </c>
      <c r="E23" s="4">
        <f t="shared" si="0"/>
        <v>274.625</v>
      </c>
      <c r="F23">
        <f t="shared" si="2"/>
        <v>126262.77854039379</v>
      </c>
      <c r="G23" s="2">
        <v>6.5</v>
      </c>
      <c r="H23">
        <f t="shared" si="3"/>
        <v>70.707155982620534</v>
      </c>
      <c r="I23">
        <f t="shared" si="4"/>
        <v>31.818220192179236</v>
      </c>
    </row>
    <row r="24" spans="1:9">
      <c r="A24" s="5">
        <v>7</v>
      </c>
      <c r="B24" s="3">
        <f t="shared" si="1"/>
        <v>445.56950463094279</v>
      </c>
      <c r="C24">
        <f t="shared" si="5"/>
        <v>3118.9865324165994</v>
      </c>
      <c r="D24" s="3" t="s">
        <v>18</v>
      </c>
      <c r="E24" s="4">
        <f t="shared" si="0"/>
        <v>343</v>
      </c>
      <c r="F24">
        <f t="shared" si="2"/>
        <v>152830.34008841339</v>
      </c>
      <c r="G24" s="6">
        <v>7</v>
      </c>
      <c r="H24">
        <f t="shared" si="3"/>
        <v>85.584990449511508</v>
      </c>
      <c r="I24">
        <f t="shared" si="4"/>
        <v>38.51324570228018</v>
      </c>
    </row>
    <row r="25" spans="1:9">
      <c r="A25" s="2">
        <v>7.5</v>
      </c>
      <c r="B25">
        <f t="shared" si="1"/>
        <v>426.26655694370288</v>
      </c>
      <c r="C25">
        <f t="shared" si="5"/>
        <v>3196.9991770777715</v>
      </c>
      <c r="E25" s="4">
        <f t="shared" si="0"/>
        <v>421.875</v>
      </c>
      <c r="F25">
        <f t="shared" si="2"/>
        <v>179831.20371062466</v>
      </c>
      <c r="G25" s="2">
        <v>7.5</v>
      </c>
      <c r="H25">
        <f t="shared" si="3"/>
        <v>100.70547407794983</v>
      </c>
      <c r="I25">
        <f t="shared" si="4"/>
        <v>45.317463335077427</v>
      </c>
    </row>
    <row r="26" spans="1:9">
      <c r="A26" s="2">
        <v>8</v>
      </c>
      <c r="B26">
        <f t="shared" si="1"/>
        <v>402.82798808272941</v>
      </c>
      <c r="C26">
        <f t="shared" si="5"/>
        <v>3222.6239046618352</v>
      </c>
      <c r="E26" s="4">
        <f t="shared" si="0"/>
        <v>512</v>
      </c>
      <c r="F26">
        <f t="shared" si="2"/>
        <v>206247.92989835746</v>
      </c>
      <c r="G26" s="2">
        <v>8</v>
      </c>
      <c r="H26">
        <f t="shared" si="3"/>
        <v>115.49884074308019</v>
      </c>
      <c r="I26">
        <f t="shared" si="4"/>
        <v>51.974478334386085</v>
      </c>
    </row>
    <row r="27" spans="1:9">
      <c r="A27" s="2">
        <v>8.5</v>
      </c>
      <c r="B27">
        <f t="shared" si="1"/>
        <v>376.2402921242284</v>
      </c>
      <c r="C27">
        <f t="shared" si="5"/>
        <v>3198.0424830559414</v>
      </c>
      <c r="E27" s="4">
        <f t="shared" si="0"/>
        <v>614.125</v>
      </c>
      <c r="F27">
        <f t="shared" si="2"/>
        <v>231058.56940079178</v>
      </c>
      <c r="G27" s="2">
        <v>8.5</v>
      </c>
      <c r="H27">
        <f t="shared" si="3"/>
        <v>129.39279886444342</v>
      </c>
      <c r="I27">
        <f t="shared" si="4"/>
        <v>58.226759488999541</v>
      </c>
    </row>
    <row r="28" spans="1:9">
      <c r="A28" s="2">
        <v>9</v>
      </c>
      <c r="B28">
        <f t="shared" si="1"/>
        <v>347.46629861781912</v>
      </c>
      <c r="C28">
        <f t="shared" si="5"/>
        <v>3127.1966875603721</v>
      </c>
      <c r="E28" s="4">
        <f t="shared" si="0"/>
        <v>729</v>
      </c>
      <c r="F28">
        <f t="shared" si="2"/>
        <v>253302.93169239015</v>
      </c>
      <c r="G28" s="2">
        <v>9</v>
      </c>
      <c r="H28">
        <f t="shared" si="3"/>
        <v>141.8496417477385</v>
      </c>
      <c r="I28">
        <f t="shared" si="4"/>
        <v>63.832338786482325</v>
      </c>
    </row>
    <row r="29" spans="1:9">
      <c r="A29" s="2">
        <v>9.5</v>
      </c>
      <c r="B29">
        <f t="shared" si="1"/>
        <v>317.41296322507816</v>
      </c>
      <c r="C29">
        <f t="shared" si="5"/>
        <v>3015.4231506382425</v>
      </c>
      <c r="E29" s="4">
        <f t="shared" si="0"/>
        <v>857.375</v>
      </c>
      <c r="F29">
        <f t="shared" si="2"/>
        <v>272141.93934510136</v>
      </c>
      <c r="G29" s="2">
        <v>9.5</v>
      </c>
      <c r="H29">
        <f t="shared" si="3"/>
        <v>152.39948603325678</v>
      </c>
      <c r="I29">
        <f t="shared" si="4"/>
        <v>68.579768714965553</v>
      </c>
    </row>
    <row r="30" spans="1:9">
      <c r="A30" s="2">
        <v>10</v>
      </c>
      <c r="B30">
        <f t="shared" si="1"/>
        <v>286.90558616306532</v>
      </c>
      <c r="C30">
        <f t="shared" si="5"/>
        <v>2869.0558616306535</v>
      </c>
      <c r="E30" s="4">
        <f t="shared" si="0"/>
        <v>1000</v>
      </c>
      <c r="F30">
        <f t="shared" si="2"/>
        <v>286905.58616306534</v>
      </c>
      <c r="G30" s="2">
        <v>10</v>
      </c>
      <c r="H30">
        <f t="shared" si="3"/>
        <v>160.6671282513166</v>
      </c>
      <c r="I30">
        <f t="shared" si="4"/>
        <v>72.300207713092476</v>
      </c>
    </row>
    <row r="31" spans="1:9">
      <c r="A31" s="2">
        <v>10.5</v>
      </c>
      <c r="B31">
        <f t="shared" si="1"/>
        <v>256.66894627580996</v>
      </c>
      <c r="C31">
        <f t="shared" si="5"/>
        <v>2695.0239358960043</v>
      </c>
      <c r="E31" s="4">
        <f t="shared" si="0"/>
        <v>1157.625</v>
      </c>
      <c r="F31">
        <f>B31*E31</f>
        <v>297126.38893253449</v>
      </c>
      <c r="G31" s="2">
        <v>10.5</v>
      </c>
      <c r="H31">
        <f t="shared" si="3"/>
        <v>166.39077780221933</v>
      </c>
      <c r="I31">
        <f t="shared" si="4"/>
        <v>74.87585001099869</v>
      </c>
    </row>
    <row r="32" spans="1:9">
      <c r="A32" s="2">
        <v>11</v>
      </c>
      <c r="B32">
        <f t="shared" si="1"/>
        <v>227.31537566268656</v>
      </c>
      <c r="C32">
        <f t="shared" si="5"/>
        <v>2500.4691322895524</v>
      </c>
      <c r="E32" s="4">
        <f t="shared" si="0"/>
        <v>1331</v>
      </c>
      <c r="F32">
        <f t="shared" si="2"/>
        <v>302556.76500703581</v>
      </c>
      <c r="G32" s="2">
        <v>11</v>
      </c>
      <c r="H32">
        <f t="shared" si="3"/>
        <v>169.43178840394006</v>
      </c>
      <c r="I32">
        <f t="shared" si="4"/>
        <v>76.244304781773039</v>
      </c>
    </row>
    <row r="33" spans="1:9">
      <c r="A33" s="2">
        <v>11.5</v>
      </c>
      <c r="B33">
        <f t="shared" si="1"/>
        <v>199.33939727661871</v>
      </c>
      <c r="C33">
        <f t="shared" si="5"/>
        <v>2292.4030686811152</v>
      </c>
      <c r="E33" s="4">
        <f t="shared" si="0"/>
        <v>1520.875</v>
      </c>
      <c r="F33">
        <f t="shared" si="2"/>
        <v>303170.30583307747</v>
      </c>
      <c r="G33" s="2">
        <v>11.5</v>
      </c>
      <c r="H33">
        <f t="shared" si="3"/>
        <v>169.77537126652339</v>
      </c>
      <c r="I33">
        <f t="shared" si="4"/>
        <v>76.398917069935536</v>
      </c>
    </row>
    <row r="34" spans="1:9">
      <c r="A34" s="2">
        <v>12</v>
      </c>
      <c r="B34">
        <f t="shared" si="1"/>
        <v>173.11822634286224</v>
      </c>
      <c r="C34">
        <f t="shared" si="5"/>
        <v>2077.4187161143468</v>
      </c>
      <c r="E34" s="4">
        <f t="shared" si="0"/>
        <v>1728</v>
      </c>
      <c r="F34">
        <f t="shared" si="2"/>
        <v>299148.29512046598</v>
      </c>
      <c r="G34" s="2">
        <v>12</v>
      </c>
      <c r="H34">
        <f t="shared" si="3"/>
        <v>167.52304526746096</v>
      </c>
      <c r="I34">
        <f t="shared" si="4"/>
        <v>75.385370370357435</v>
      </c>
    </row>
    <row r="35" spans="1:9">
      <c r="A35" s="2">
        <v>12.5</v>
      </c>
      <c r="B35">
        <f t="shared" si="1"/>
        <v>148.91720716181999</v>
      </c>
      <c r="C35">
        <f t="shared" si="5"/>
        <v>1861.4650895227498</v>
      </c>
      <c r="E35" s="4">
        <f t="shared" si="0"/>
        <v>1953.125</v>
      </c>
      <c r="F35">
        <f t="shared" si="2"/>
        <v>290853.92023792968</v>
      </c>
      <c r="G35" s="2">
        <v>12.5</v>
      </c>
      <c r="H35">
        <f t="shared" si="3"/>
        <v>162.87819533324065</v>
      </c>
      <c r="I35">
        <f t="shared" si="4"/>
        <v>73.295187899958279</v>
      </c>
    </row>
    <row r="36" spans="1:9">
      <c r="A36" s="2">
        <v>13</v>
      </c>
      <c r="B36">
        <f t="shared" si="1"/>
        <v>126.89912227532325</v>
      </c>
      <c r="C36">
        <f t="shared" si="5"/>
        <v>1649.6885895792022</v>
      </c>
      <c r="E36" s="4">
        <f>A36^3</f>
        <v>2197</v>
      </c>
      <c r="F36">
        <f t="shared" si="2"/>
        <v>278797.37163888518</v>
      </c>
      <c r="G36" s="2">
        <v>13</v>
      </c>
      <c r="H36">
        <f t="shared" si="3"/>
        <v>156.12652811777571</v>
      </c>
      <c r="I36">
        <f t="shared" si="4"/>
        <v>70.256937652999071</v>
      </c>
    </row>
    <row r="37" spans="1:9">
      <c r="A37" s="2">
        <v>13.5</v>
      </c>
      <c r="B37">
        <f t="shared" si="1"/>
        <v>107.13626576062637</v>
      </c>
      <c r="C37">
        <f t="shared" si="5"/>
        <v>1446.3395877684561</v>
      </c>
      <c r="E37" s="4">
        <f t="shared" si="0"/>
        <v>2460.375</v>
      </c>
      <c r="F37">
        <f t="shared" si="2"/>
        <v>263595.38987080113</v>
      </c>
      <c r="G37" s="2">
        <v>13.5</v>
      </c>
      <c r="H37">
        <f t="shared" si="3"/>
        <v>147.61341832764865</v>
      </c>
      <c r="I37">
        <f t="shared" si="4"/>
        <v>66.42603824744188</v>
      </c>
    </row>
    <row r="38" spans="1:9">
      <c r="A38" s="2">
        <v>14</v>
      </c>
      <c r="B38">
        <f t="shared" si="1"/>
        <v>89.62420514326142</v>
      </c>
      <c r="C38">
        <f t="shared" si="5"/>
        <v>1254.7388720056599</v>
      </c>
      <c r="E38" s="4">
        <f t="shared" si="0"/>
        <v>2744</v>
      </c>
      <c r="F38">
        <f t="shared" si="2"/>
        <v>245928.81891310934</v>
      </c>
      <c r="G38" s="2">
        <v>14</v>
      </c>
      <c r="H38">
        <f t="shared" si="3"/>
        <v>137.72013859134123</v>
      </c>
      <c r="I38">
        <f t="shared" si="4"/>
        <v>61.97406236610356</v>
      </c>
    </row>
    <row r="39" spans="1:9">
      <c r="A39" s="2">
        <v>14.5</v>
      </c>
      <c r="B39">
        <f t="shared" si="1"/>
        <v>74.296251531286217</v>
      </c>
      <c r="C39">
        <f t="shared" si="5"/>
        <v>1077.2956472036501</v>
      </c>
      <c r="E39" s="4">
        <f t="shared" si="0"/>
        <v>3048.625</v>
      </c>
      <c r="F39">
        <f t="shared" si="2"/>
        <v>226501.40982456744</v>
      </c>
      <c r="G39" s="2">
        <v>14.5</v>
      </c>
      <c r="H39">
        <f t="shared" si="3"/>
        <v>126.84078950175778</v>
      </c>
      <c r="I39">
        <f t="shared" si="4"/>
        <v>57.078355275790997</v>
      </c>
    </row>
    <row r="40" spans="1:9">
      <c r="A40" s="2">
        <v>15</v>
      </c>
      <c r="B40">
        <f t="shared" si="1"/>
        <v>61.037797392832239</v>
      </c>
      <c r="C40">
        <f t="shared" si="5"/>
        <v>915.56696089248362</v>
      </c>
      <c r="E40" s="4">
        <f t="shared" si="0"/>
        <v>3375</v>
      </c>
      <c r="F40">
        <f t="shared" si="2"/>
        <v>206002.5662008088</v>
      </c>
      <c r="G40" s="2">
        <v>15</v>
      </c>
      <c r="H40">
        <f t="shared" si="3"/>
        <v>115.36143707245294</v>
      </c>
      <c r="I40">
        <f t="shared" si="4"/>
        <v>51.912646682603821</v>
      </c>
    </row>
    <row r="41" spans="1:9">
      <c r="A41" s="2">
        <v>15.5</v>
      </c>
      <c r="B41">
        <f t="shared" si="1"/>
        <v>49.699847987483636</v>
      </c>
      <c r="C41">
        <f t="shared" si="5"/>
        <v>770.34764380599631</v>
      </c>
      <c r="E41" s="4">
        <f t="shared" si="0"/>
        <v>3723.875</v>
      </c>
      <c r="F41">
        <f t="shared" si="2"/>
        <v>185076.02142439064</v>
      </c>
      <c r="G41" s="2">
        <v>15.5</v>
      </c>
      <c r="H41">
        <f t="shared" si="3"/>
        <v>103.64257199765878</v>
      </c>
      <c r="I41">
        <f t="shared" si="4"/>
        <v>46.639157398946452</v>
      </c>
    </row>
    <row r="42" spans="1:9">
      <c r="A42" s="2">
        <v>16</v>
      </c>
      <c r="B42">
        <f t="shared" si="1"/>
        <v>40.111249166327866</v>
      </c>
      <c r="C42">
        <f t="shared" si="5"/>
        <v>641.77998666124586</v>
      </c>
      <c r="E42" s="4">
        <f t="shared" si="0"/>
        <v>4096</v>
      </c>
      <c r="F42">
        <f t="shared" si="2"/>
        <v>164295.67658527894</v>
      </c>
      <c r="G42" s="2">
        <v>16</v>
      </c>
      <c r="H42">
        <f t="shared" si="3"/>
        <v>92.005578887756215</v>
      </c>
      <c r="I42">
        <f t="shared" si="4"/>
        <v>41.402510499490297</v>
      </c>
    </row>
    <row r="43" spans="1:9">
      <c r="A43" s="2">
        <v>16.5</v>
      </c>
      <c r="B43">
        <f t="shared" si="1"/>
        <v>32.089286851173533</v>
      </c>
      <c r="C43">
        <f t="shared" si="5"/>
        <v>529.47323304436327</v>
      </c>
      <c r="E43" s="4">
        <f t="shared" si="0"/>
        <v>4492.125</v>
      </c>
      <c r="F43">
        <f t="shared" si="2"/>
        <v>144149.08769632792</v>
      </c>
      <c r="G43" s="2">
        <v>16.5</v>
      </c>
      <c r="H43">
        <f t="shared" si="3"/>
        <v>80.723489109943642</v>
      </c>
      <c r="I43">
        <f t="shared" si="4"/>
        <v>36.325570099474639</v>
      </c>
    </row>
    <row r="44" spans="1:9">
      <c r="A44" s="2">
        <v>17</v>
      </c>
      <c r="B44">
        <f t="shared" si="1"/>
        <v>25.448490901238941</v>
      </c>
      <c r="C44">
        <f t="shared" si="5"/>
        <v>432.62434532106198</v>
      </c>
      <c r="E44" s="4">
        <f t="shared" si="0"/>
        <v>4913</v>
      </c>
      <c r="F44">
        <f t="shared" si="2"/>
        <v>125028.43579778692</v>
      </c>
      <c r="G44" s="2">
        <v>17</v>
      </c>
      <c r="H44">
        <f t="shared" si="3"/>
        <v>70.015924046760688</v>
      </c>
      <c r="I44">
        <f t="shared" si="4"/>
        <v>31.507165821042307</v>
      </c>
    </row>
    <row r="45" spans="1:9">
      <c r="A45" s="2">
        <v>17.5</v>
      </c>
      <c r="B45">
        <f t="shared" si="1"/>
        <v>20.007610606590941</v>
      </c>
      <c r="C45">
        <f t="shared" si="5"/>
        <v>350.13318561534146</v>
      </c>
      <c r="E45" s="4">
        <f t="shared" si="0"/>
        <v>5359.375</v>
      </c>
      <c r="F45">
        <f t="shared" si="2"/>
        <v>107228.28809469832</v>
      </c>
      <c r="G45" s="2">
        <v>17.5</v>
      </c>
      <c r="H45">
        <f t="shared" si="3"/>
        <v>60.047841333031066</v>
      </c>
      <c r="I45">
        <f t="shared" si="4"/>
        <v>27.021528599863977</v>
      </c>
    </row>
    <row r="46" spans="1:9">
      <c r="A46" s="2">
        <v>18</v>
      </c>
      <c r="B46">
        <f t="shared" si="1"/>
        <v>15.594836384468012</v>
      </c>
      <c r="C46">
        <f t="shared" si="5"/>
        <v>280.70705492042424</v>
      </c>
      <c r="E46" s="4">
        <f t="shared" si="0"/>
        <v>5832</v>
      </c>
      <c r="F46">
        <f t="shared" si="2"/>
        <v>90949.085794217448</v>
      </c>
      <c r="G46" s="2">
        <v>18</v>
      </c>
      <c r="H46">
        <f t="shared" si="3"/>
        <v>50.931488044761778</v>
      </c>
      <c r="I46">
        <f t="shared" si="4"/>
        <v>22.919169620142803</v>
      </c>
    </row>
    <row r="47" spans="1:9">
      <c r="A47" s="2">
        <v>18.5</v>
      </c>
      <c r="B47">
        <f t="shared" si="1"/>
        <v>12.051421052542029</v>
      </c>
      <c r="C47">
        <f t="shared" si="5"/>
        <v>222.95128947202753</v>
      </c>
      <c r="E47" s="4">
        <f t="shared" si="0"/>
        <v>6331.625</v>
      </c>
      <c r="F47">
        <f t="shared" si="2"/>
        <v>76305.07882180142</v>
      </c>
      <c r="G47" s="2">
        <v>18.5</v>
      </c>
      <c r="H47">
        <f t="shared" si="3"/>
        <v>42.730844140208802</v>
      </c>
      <c r="I47">
        <f t="shared" si="4"/>
        <v>19.228879863093962</v>
      </c>
    </row>
    <row r="48" spans="1:9">
      <c r="A48" s="2">
        <v>19</v>
      </c>
      <c r="B48">
        <f t="shared" si="1"/>
        <v>9.2339054041788806</v>
      </c>
      <c r="C48">
        <f t="shared" si="5"/>
        <v>175.44420267939873</v>
      </c>
      <c r="E48" s="4">
        <f t="shared" si="0"/>
        <v>6859</v>
      </c>
      <c r="F48">
        <f t="shared" si="2"/>
        <v>63335.35716726294</v>
      </c>
      <c r="G48" s="2">
        <v>19</v>
      </c>
      <c r="H48">
        <f t="shared" si="3"/>
        <v>35.467800013667251</v>
      </c>
      <c r="I48">
        <f t="shared" si="4"/>
        <v>15.960510006150264</v>
      </c>
    </row>
    <row r="49" spans="1:9">
      <c r="A49" s="2">
        <v>19.5</v>
      </c>
      <c r="B49">
        <f t="shared" si="1"/>
        <v>7.0151796044402461</v>
      </c>
      <c r="C49">
        <f t="shared" si="5"/>
        <v>136.79600228658481</v>
      </c>
      <c r="E49" s="4">
        <f t="shared" si="0"/>
        <v>7414.875</v>
      </c>
      <c r="F49">
        <f t="shared" si="2"/>
        <v>52016.679869473868</v>
      </c>
      <c r="G49" s="2">
        <v>19.5</v>
      </c>
      <c r="H49">
        <f t="shared" si="3"/>
        <v>29.129340726905369</v>
      </c>
      <c r="I49">
        <f t="shared" si="4"/>
        <v>13.108203327107416</v>
      </c>
    </row>
    <row r="50" spans="1:9">
      <c r="A50" s="2">
        <v>20</v>
      </c>
      <c r="B50">
        <f t="shared" si="1"/>
        <v>5.2846181979233506</v>
      </c>
      <c r="C50">
        <f t="shared" si="5"/>
        <v>105.69236395846701</v>
      </c>
      <c r="E50" s="4">
        <f t="shared" si="0"/>
        <v>8000</v>
      </c>
      <c r="F50">
        <f t="shared" si="2"/>
        <v>42276.945583386805</v>
      </c>
      <c r="G50" s="2">
        <v>20</v>
      </c>
      <c r="H50">
        <f t="shared" si="3"/>
        <v>23.675089526696613</v>
      </c>
      <c r="I50">
        <f t="shared" si="4"/>
        <v>10.653790287013477</v>
      </c>
    </row>
    <row r="51" spans="1:9">
      <c r="A51" s="2">
        <v>20.5</v>
      </c>
      <c r="B51">
        <f t="shared" si="1"/>
        <v>3.947516854153561</v>
      </c>
      <c r="C51">
        <f t="shared" si="5"/>
        <v>80.924095510148007</v>
      </c>
      <c r="E51" s="4">
        <f t="shared" si="0"/>
        <v>8615.125</v>
      </c>
      <c r="F51">
        <f t="shared" si="2"/>
        <v>34008.351138139697</v>
      </c>
      <c r="G51" s="2">
        <v>20.5</v>
      </c>
      <c r="H51">
        <f t="shared" si="3"/>
        <v>19.044676637358233</v>
      </c>
      <c r="I51">
        <f t="shared" si="4"/>
        <v>8.5701044868112035</v>
      </c>
    </row>
    <row r="52" spans="1:9">
      <c r="A52" s="2">
        <v>21</v>
      </c>
      <c r="B52">
        <f t="shared" si="1"/>
        <v>2.9240380017400067</v>
      </c>
      <c r="C52">
        <f t="shared" si="5"/>
        <v>61.404798036540143</v>
      </c>
      <c r="E52" s="4">
        <f t="shared" si="0"/>
        <v>9261</v>
      </c>
      <c r="F52">
        <f t="shared" si="2"/>
        <v>27079.515934114203</v>
      </c>
      <c r="G52" s="2">
        <v>21</v>
      </c>
      <c r="H52">
        <f t="shared" si="3"/>
        <v>15.164528923103955</v>
      </c>
      <c r="I52">
        <f t="shared" si="4"/>
        <v>6.8240380153967797</v>
      </c>
    </row>
    <row r="53" spans="1:9">
      <c r="A53" s="2">
        <v>21.5</v>
      </c>
      <c r="B53">
        <f t="shared" si="1"/>
        <v>2.1478445098841821</v>
      </c>
      <c r="C53">
        <f t="shared" si="5"/>
        <v>46.178656962509912</v>
      </c>
      <c r="E53" s="4">
        <f t="shared" si="0"/>
        <v>9938.375</v>
      </c>
      <c r="F53">
        <f t="shared" si="2"/>
        <v>21346.084180920207</v>
      </c>
      <c r="G53" s="2">
        <v>21.5</v>
      </c>
      <c r="H53">
        <f t="shared" si="3"/>
        <v>11.953807141315318</v>
      </c>
      <c r="I53">
        <f t="shared" si="4"/>
        <v>5.3792132135918926</v>
      </c>
    </row>
    <row r="54" spans="1:9">
      <c r="A54" s="2">
        <v>22</v>
      </c>
      <c r="B54">
        <f t="shared" si="1"/>
        <v>1.5645692616387599</v>
      </c>
      <c r="C54">
        <f t="shared" si="5"/>
        <v>34.420523756052717</v>
      </c>
      <c r="E54" s="4">
        <f t="shared" si="0"/>
        <v>10648</v>
      </c>
      <c r="F54">
        <f t="shared" si="2"/>
        <v>16659.533497929515</v>
      </c>
      <c r="G54" s="2">
        <v>22</v>
      </c>
      <c r="H54">
        <f t="shared" si="3"/>
        <v>9.3293387588405299</v>
      </c>
      <c r="I54">
        <f t="shared" si="4"/>
        <v>4.1982024414782382</v>
      </c>
    </row>
    <row r="55" spans="1:9">
      <c r="A55" s="2">
        <v>22.5</v>
      </c>
      <c r="B55">
        <f t="shared" si="1"/>
        <v>1.1302367903804171</v>
      </c>
      <c r="C55">
        <f t="shared" si="5"/>
        <v>25.430327783559385</v>
      </c>
      <c r="E55" s="4">
        <f t="shared" si="0"/>
        <v>11390.625</v>
      </c>
      <c r="F55">
        <f t="shared" si="2"/>
        <v>12874.103440426939</v>
      </c>
      <c r="G55" s="2">
        <v>22.5</v>
      </c>
      <c r="H55">
        <f t="shared" si="3"/>
        <v>7.2094979266390862</v>
      </c>
      <c r="I55">
        <f t="shared" si="4"/>
        <v>3.2442740669875891</v>
      </c>
    </row>
    <row r="56" spans="1:9">
      <c r="A56" s="2">
        <v>23</v>
      </c>
      <c r="B56">
        <f t="shared" si="1"/>
        <v>0.8097233089993453</v>
      </c>
      <c r="C56">
        <f t="shared" si="5"/>
        <v>18.623636106984943</v>
      </c>
      <c r="E56" s="4">
        <f t="shared" si="0"/>
        <v>12167</v>
      </c>
      <c r="F56">
        <f t="shared" si="2"/>
        <v>9851.9035005950336</v>
      </c>
      <c r="G56" s="2">
        <v>23</v>
      </c>
      <c r="H56">
        <f t="shared" si="3"/>
        <v>5.5170659603332197</v>
      </c>
      <c r="I56">
        <f t="shared" si="4"/>
        <v>2.4826796821499486</v>
      </c>
    </row>
    <row r="57" spans="1:9">
      <c r="A57" s="2">
        <v>23.5</v>
      </c>
      <c r="B57">
        <f t="shared" si="1"/>
        <v>0.57531490439453004</v>
      </c>
      <c r="C57">
        <f t="shared" si="5"/>
        <v>13.519900253271455</v>
      </c>
      <c r="E57" s="4">
        <f t="shared" si="0"/>
        <v>12977.875</v>
      </c>
      <c r="F57">
        <f t="shared" si="2"/>
        <v>7466.3649148691611</v>
      </c>
      <c r="G57" s="2">
        <v>23.5</v>
      </c>
      <c r="H57">
        <f t="shared" si="3"/>
        <v>4.1811643523267303</v>
      </c>
      <c r="I57">
        <f t="shared" si="4"/>
        <v>1.8815239585470287</v>
      </c>
    </row>
    <row r="58" spans="1:9">
      <c r="A58" s="2">
        <v>24</v>
      </c>
      <c r="B58">
        <f t="shared" si="1"/>
        <v>0.40540120642474181</v>
      </c>
      <c r="C58">
        <f t="shared" si="5"/>
        <v>9.729628954193803</v>
      </c>
      <c r="E58" s="4">
        <f t="shared" si="0"/>
        <v>13824</v>
      </c>
      <c r="F58">
        <f t="shared" si="2"/>
        <v>5604.2662776156312</v>
      </c>
      <c r="G58" s="2">
        <v>24</v>
      </c>
      <c r="H58">
        <f t="shared" si="3"/>
        <v>3.1383891154647534</v>
      </c>
      <c r="I58">
        <f t="shared" si="4"/>
        <v>1.4122751019591393</v>
      </c>
    </row>
    <row r="59" spans="1:9">
      <c r="A59" s="2">
        <v>24.5</v>
      </c>
      <c r="B59">
        <f t="shared" si="1"/>
        <v>0.28332375294338635</v>
      </c>
      <c r="C59">
        <f t="shared" si="5"/>
        <v>6.9414319471129655</v>
      </c>
      <c r="E59" s="4">
        <f t="shared" si="0"/>
        <v>14706.125</v>
      </c>
      <c r="F59">
        <f t="shared" si="2"/>
        <v>4166.5945262545574</v>
      </c>
      <c r="G59" s="2">
        <v>24.5</v>
      </c>
      <c r="H59">
        <f t="shared" si="3"/>
        <v>2.3332929347025524</v>
      </c>
      <c r="I59">
        <f t="shared" si="4"/>
        <v>1.0499818206161484</v>
      </c>
    </row>
    <row r="60" spans="1:9">
      <c r="A60" s="2">
        <v>25</v>
      </c>
      <c r="B60">
        <f t="shared" si="1"/>
        <v>0.19638444740536967</v>
      </c>
      <c r="C60">
        <f t="shared" si="5"/>
        <v>4.9096111851342421</v>
      </c>
      <c r="E60" s="4">
        <f t="shared" si="0"/>
        <v>15625</v>
      </c>
      <c r="F60">
        <f t="shared" si="2"/>
        <v>3068.506990708901</v>
      </c>
      <c r="G60" s="2">
        <v>25</v>
      </c>
      <c r="H60">
        <f t="shared" si="3"/>
        <v>1.7183639147969847</v>
      </c>
      <c r="I60">
        <f t="shared" si="4"/>
        <v>0.77326376165864308</v>
      </c>
    </row>
    <row r="61" spans="1:9">
      <c r="A61" s="2">
        <v>25.5</v>
      </c>
      <c r="B61">
        <f t="shared" si="1"/>
        <v>0.13500955878103754</v>
      </c>
      <c r="C61">
        <f t="shared" si="5"/>
        <v>3.4427437489164574</v>
      </c>
      <c r="E61" s="4">
        <f t="shared" si="0"/>
        <v>16581.375</v>
      </c>
      <c r="F61">
        <f t="shared" si="2"/>
        <v>2238.6441227329265</v>
      </c>
      <c r="G61" s="2">
        <v>25.5</v>
      </c>
      <c r="H61">
        <f t="shared" si="3"/>
        <v>1.2536407087304389</v>
      </c>
      <c r="I61">
        <f t="shared" si="4"/>
        <v>0.56413831892869759</v>
      </c>
    </row>
    <row r="62" spans="1:9">
      <c r="A62" s="2">
        <v>26</v>
      </c>
      <c r="B62">
        <f t="shared" si="1"/>
        <v>9.2058101667370246E-2</v>
      </c>
      <c r="C62">
        <f t="shared" si="5"/>
        <v>2.3935106433516262</v>
      </c>
      <c r="E62" s="4">
        <f t="shared" si="0"/>
        <v>17576</v>
      </c>
      <c r="F62">
        <f t="shared" si="2"/>
        <v>1618.0131949056995</v>
      </c>
      <c r="G62" s="2">
        <v>26</v>
      </c>
      <c r="H62">
        <f t="shared" si="3"/>
        <v>0.90608738914719189</v>
      </c>
      <c r="I62">
        <f t="shared" si="4"/>
        <v>0.40773932511623628</v>
      </c>
    </row>
    <row r="63" spans="1:9">
      <c r="A63" s="2">
        <v>26.5</v>
      </c>
      <c r="B63">
        <f t="shared" si="1"/>
        <v>6.2259545349978518E-2</v>
      </c>
      <c r="C63">
        <f t="shared" si="5"/>
        <v>1.6498779517744306</v>
      </c>
      <c r="E63" s="4">
        <f t="shared" si="0"/>
        <v>18609.625</v>
      </c>
      <c r="F63">
        <f t="shared" si="2"/>
        <v>1158.6267916335939</v>
      </c>
      <c r="G63" s="2">
        <v>26.5</v>
      </c>
      <c r="H63">
        <f t="shared" si="3"/>
        <v>0.64883100331481258</v>
      </c>
      <c r="I63">
        <f t="shared" si="4"/>
        <v>0.29197395149166566</v>
      </c>
    </row>
    <row r="64" spans="1:9">
      <c r="A64" s="2">
        <v>27</v>
      </c>
      <c r="B64">
        <f t="shared" si="1"/>
        <v>4.176402176445259E-2</v>
      </c>
      <c r="C64">
        <f t="shared" si="5"/>
        <v>1.1276285876402199</v>
      </c>
      <c r="E64" s="4">
        <f t="shared" si="0"/>
        <v>19683</v>
      </c>
      <c r="F64">
        <f t="shared" si="2"/>
        <v>822.04124038972031</v>
      </c>
      <c r="G64" s="2">
        <v>27</v>
      </c>
      <c r="H64">
        <f t="shared" si="3"/>
        <v>0.46034309461824341</v>
      </c>
      <c r="I64">
        <f t="shared" si="4"/>
        <v>0.20715439257820953</v>
      </c>
    </row>
    <row r="65" spans="1:9">
      <c r="A65" s="2">
        <v>27.5</v>
      </c>
      <c r="B65">
        <f t="shared" si="1"/>
        <v>2.7787968360456595E-2</v>
      </c>
      <c r="C65">
        <f t="shared" si="5"/>
        <v>0.76416912991255637</v>
      </c>
      <c r="E65" s="4">
        <f t="shared" si="0"/>
        <v>20796.875</v>
      </c>
      <c r="F65">
        <f t="shared" si="2"/>
        <v>577.90290449637075</v>
      </c>
      <c r="G65" s="2">
        <v>27.5</v>
      </c>
      <c r="H65">
        <f t="shared" si="3"/>
        <v>0.32362562651796767</v>
      </c>
      <c r="I65">
        <f t="shared" si="4"/>
        <v>0.14563153193308545</v>
      </c>
    </row>
    <row r="66" spans="1:9">
      <c r="A66" s="2">
        <v>28</v>
      </c>
      <c r="B66">
        <f t="shared" si="1"/>
        <v>1.8338962405334398E-2</v>
      </c>
      <c r="C66">
        <f t="shared" si="5"/>
        <v>0.51349094734936318</v>
      </c>
      <c r="E66" s="4">
        <f t="shared" si="0"/>
        <v>21952</v>
      </c>
      <c r="F66">
        <f t="shared" si="2"/>
        <v>402.57690272190069</v>
      </c>
      <c r="G66" s="2">
        <v>28</v>
      </c>
      <c r="H66">
        <f t="shared" si="3"/>
        <v>0.22544306552426441</v>
      </c>
      <c r="I66">
        <f t="shared" si="4"/>
        <v>0.10144937948591898</v>
      </c>
    </row>
    <row r="67" spans="1:9">
      <c r="A67" s="2">
        <v>28.5</v>
      </c>
      <c r="B67">
        <f t="shared" si="1"/>
        <v>1.2004975835811584E-2</v>
      </c>
      <c r="C67">
        <f t="shared" si="5"/>
        <v>0.34214181132063015</v>
      </c>
      <c r="E67" s="4">
        <f t="shared" si="0"/>
        <v>23149.125</v>
      </c>
      <c r="F67">
        <f t="shared" si="2"/>
        <v>277.90468624518184</v>
      </c>
      <c r="G67" s="2">
        <v>28.5</v>
      </c>
      <c r="H67">
        <f t="shared" si="3"/>
        <v>0.15562662429730184</v>
      </c>
      <c r="I67">
        <f t="shared" si="4"/>
        <v>7.0031980933785834E-2</v>
      </c>
    </row>
    <row r="68" spans="1:9">
      <c r="A68" s="2">
        <v>29</v>
      </c>
      <c r="B68">
        <f t="shared" si="1"/>
        <v>7.7950912568301792E-3</v>
      </c>
      <c r="C68">
        <f t="shared" si="5"/>
        <v>0.22605764644807519</v>
      </c>
      <c r="E68" s="4">
        <f t="shared" si="0"/>
        <v>24389</v>
      </c>
      <c r="F68">
        <f t="shared" si="2"/>
        <v>190.11448066283123</v>
      </c>
      <c r="G68" s="2">
        <v>29</v>
      </c>
      <c r="H68">
        <f t="shared" si="3"/>
        <v>0.1064641091711855</v>
      </c>
      <c r="I68">
        <f t="shared" si="4"/>
        <v>4.7908849127033477E-2</v>
      </c>
    </row>
    <row r="69" spans="1:9">
      <c r="A69" s="2">
        <v>29.5</v>
      </c>
      <c r="B69">
        <f t="shared" si="1"/>
        <v>5.0206398859379128E-3</v>
      </c>
      <c r="C69">
        <f t="shared" si="5"/>
        <v>0.14810887663516842</v>
      </c>
      <c r="E69" s="4">
        <f t="shared" si="0"/>
        <v>25672.375</v>
      </c>
      <c r="F69">
        <f t="shared" si="2"/>
        <v>128.89174989175532</v>
      </c>
      <c r="G69" s="2">
        <v>29.5</v>
      </c>
      <c r="H69">
        <f t="shared" si="3"/>
        <v>7.2179379939382976E-2</v>
      </c>
      <c r="I69">
        <f t="shared" si="4"/>
        <v>3.2480720972722345E-2</v>
      </c>
    </row>
    <row r="70" spans="1:9">
      <c r="A70" s="2">
        <v>30</v>
      </c>
      <c r="B70">
        <f t="shared" si="1"/>
        <v>3.2075928382850278E-3</v>
      </c>
      <c r="C70">
        <f t="shared" si="5"/>
        <v>9.6227785148550835E-2</v>
      </c>
      <c r="E70" s="4">
        <f t="shared" si="0"/>
        <v>27000</v>
      </c>
      <c r="F70">
        <f t="shared" si="2"/>
        <v>86.605006633695751</v>
      </c>
      <c r="G70" s="2">
        <v>30</v>
      </c>
      <c r="H70">
        <f t="shared" si="3"/>
        <v>4.8498803714869622E-2</v>
      </c>
      <c r="I70">
        <f t="shared" si="4"/>
        <v>2.1824461671691331E-2</v>
      </c>
    </row>
    <row r="71" spans="1:9">
      <c r="A71" s="2">
        <v>30.5</v>
      </c>
      <c r="B71">
        <f t="shared" si="1"/>
        <v>2.032758653558067E-3</v>
      </c>
      <c r="C71">
        <f t="shared" si="5"/>
        <v>6.199913893352104E-2</v>
      </c>
      <c r="E71" s="4">
        <f t="shared" si="0"/>
        <v>28372.625</v>
      </c>
      <c r="F71">
        <f t="shared" si="2"/>
        <v>57.674698992907949</v>
      </c>
      <c r="G71" s="2">
        <v>30.5</v>
      </c>
      <c r="H71">
        <f t="shared" si="3"/>
        <v>3.2297831436028455E-2</v>
      </c>
      <c r="I71">
        <f t="shared" si="4"/>
        <v>1.4534024146212804E-2</v>
      </c>
    </row>
    <row r="72" spans="1:9">
      <c r="A72" s="2">
        <v>31</v>
      </c>
      <c r="B72">
        <f t="shared" si="1"/>
        <v>1.2778584413302054E-3</v>
      </c>
      <c r="C72">
        <f t="shared" si="5"/>
        <v>3.9613611681236366E-2</v>
      </c>
      <c r="E72" s="4">
        <f t="shared" si="0"/>
        <v>29791</v>
      </c>
      <c r="F72">
        <f t="shared" si="2"/>
        <v>38.068680825668153</v>
      </c>
      <c r="G72" s="2">
        <v>31</v>
      </c>
      <c r="H72">
        <f t="shared" si="3"/>
        <v>2.1318461262374168E-2</v>
      </c>
      <c r="I72">
        <f t="shared" si="4"/>
        <v>9.5933075680683759E-3</v>
      </c>
    </row>
    <row r="73" spans="1:9">
      <c r="A73" s="2">
        <v>31.5</v>
      </c>
      <c r="B73">
        <f t="shared" si="1"/>
        <v>7.9684481974358356E-4</v>
      </c>
      <c r="C73">
        <f t="shared" si="5"/>
        <v>2.5100611821922882E-2</v>
      </c>
      <c r="E73" s="4">
        <f t="shared" si="0"/>
        <v>31255.875</v>
      </c>
      <c r="F73">
        <f t="shared" si="2"/>
        <v>24.90608208030298</v>
      </c>
      <c r="G73" s="2">
        <v>31.5</v>
      </c>
      <c r="H73">
        <f t="shared" si="3"/>
        <v>1.394740596496967E-2</v>
      </c>
      <c r="I73">
        <f t="shared" si="4"/>
        <v>6.2763326842363515E-3</v>
      </c>
    </row>
    <row r="74" spans="1:9">
      <c r="A74" s="2">
        <v>32</v>
      </c>
      <c r="B74">
        <f t="shared" si="1"/>
        <v>4.9290406527035602E-4</v>
      </c>
      <c r="C74">
        <f t="shared" si="5"/>
        <v>1.5772930088651393E-2</v>
      </c>
      <c r="E74" s="4">
        <f t="shared" si="0"/>
        <v>32768</v>
      </c>
      <c r="F74">
        <f t="shared" si="2"/>
        <v>16.151480410779026</v>
      </c>
      <c r="G74" s="2">
        <v>32</v>
      </c>
      <c r="H74">
        <f t="shared" si="3"/>
        <v>9.0448290300362555E-3</v>
      </c>
      <c r="I74">
        <f t="shared" si="4"/>
        <v>4.0701730635163153E-3</v>
      </c>
    </row>
    <row r="75" spans="1:9">
      <c r="A75" s="2">
        <v>32.5</v>
      </c>
      <c r="B75">
        <f t="shared" ref="B75:B138" si="6">(WEIBULL(A75,$C$3,$C$4,FALSE)/2)*$C$1</f>
        <v>3.0244894847929904E-4</v>
      </c>
      <c r="C75">
        <f t="shared" ref="C75:C138" si="7">A75*B75</f>
        <v>9.8295908255772186E-3</v>
      </c>
      <c r="E75" s="4">
        <f t="shared" ref="E75:E138" si="8">A75^3</f>
        <v>34328.125</v>
      </c>
      <c r="F75">
        <f t="shared" ref="F75:F138" si="9">B75*E75</f>
        <v>10.382505309515937</v>
      </c>
      <c r="G75" s="2">
        <v>32.5</v>
      </c>
      <c r="H75">
        <f t="shared" ref="H75:H138" si="10">(E75*B75*(1/2)*$C$2)/1000</f>
        <v>5.8142029733289245E-3</v>
      </c>
      <c r="I75">
        <f t="shared" ref="I75:I138" si="11">(E75*B75*$C$5*(1/2)*$C$2)/1000</f>
        <v>2.6163913379980163E-3</v>
      </c>
    </row>
    <row r="76" spans="1:9">
      <c r="A76" s="2">
        <v>33</v>
      </c>
      <c r="B76">
        <f t="shared" si="6"/>
        <v>1.8409671048686299E-4</v>
      </c>
      <c r="C76">
        <f t="shared" si="7"/>
        <v>6.0751914460664786E-3</v>
      </c>
      <c r="E76" s="4">
        <f t="shared" si="8"/>
        <v>35937</v>
      </c>
      <c r="F76">
        <f t="shared" si="9"/>
        <v>6.6158834847663952</v>
      </c>
      <c r="G76" s="2">
        <v>33</v>
      </c>
      <c r="H76">
        <f t="shared" si="10"/>
        <v>3.7048947514691814E-3</v>
      </c>
      <c r="I76">
        <f>(E76*B76*$C$5*(1/2)*$C$2)/1000</f>
        <v>1.6672026381611318E-3</v>
      </c>
    </row>
    <row r="77" spans="1:9">
      <c r="A77" s="2">
        <v>33.5</v>
      </c>
      <c r="B77">
        <f t="shared" si="6"/>
        <v>1.1115969347580639E-4</v>
      </c>
      <c r="C77">
        <f t="shared" si="7"/>
        <v>3.723849731439514E-3</v>
      </c>
      <c r="E77" s="4">
        <f t="shared" si="8"/>
        <v>37595.375</v>
      </c>
      <c r="F77">
        <f t="shared" si="9"/>
        <v>4.1790903611079946</v>
      </c>
      <c r="G77" s="2">
        <v>33.5</v>
      </c>
      <c r="H77">
        <f t="shared" si="10"/>
        <v>2.3402906022204771E-3</v>
      </c>
      <c r="I77">
        <f t="shared" si="11"/>
        <v>1.0531307709992148E-3</v>
      </c>
    </row>
    <row r="78" spans="1:9">
      <c r="A78" s="2">
        <v>34</v>
      </c>
      <c r="B78">
        <f t="shared" si="6"/>
        <v>6.6582327078534647E-5</v>
      </c>
      <c r="C78">
        <f t="shared" si="7"/>
        <v>2.2637991206701782E-3</v>
      </c>
      <c r="E78" s="4">
        <f t="shared" si="8"/>
        <v>39304</v>
      </c>
      <c r="F78">
        <f t="shared" si="9"/>
        <v>2.6169517834947258</v>
      </c>
      <c r="G78" s="2">
        <v>34</v>
      </c>
      <c r="H78">
        <f t="shared" si="10"/>
        <v>1.4654929987570466E-3</v>
      </c>
      <c r="I78">
        <f t="shared" si="11"/>
        <v>6.5947184944067092E-4</v>
      </c>
    </row>
    <row r="79" spans="1:9">
      <c r="A79" s="2">
        <v>34.5</v>
      </c>
      <c r="B79">
        <f t="shared" si="6"/>
        <v>3.9562501292426303E-5</v>
      </c>
      <c r="C79">
        <f t="shared" si="7"/>
        <v>1.3649062945887075E-3</v>
      </c>
      <c r="E79" s="4">
        <f t="shared" si="8"/>
        <v>41063.625</v>
      </c>
      <c r="F79">
        <f t="shared" si="9"/>
        <v>1.6245797171342091</v>
      </c>
      <c r="G79" s="2">
        <v>34.5</v>
      </c>
      <c r="H79">
        <f t="shared" si="10"/>
        <v>9.0976464159515729E-4</v>
      </c>
      <c r="I79">
        <f t="shared" si="11"/>
        <v>4.0939408871782073E-4</v>
      </c>
    </row>
    <row r="80" spans="1:9">
      <c r="A80" s="2">
        <v>35</v>
      </c>
      <c r="B80">
        <f t="shared" si="6"/>
        <v>2.3319775162287093E-5</v>
      </c>
      <c r="C80">
        <f t="shared" si="7"/>
        <v>8.1619213068004825E-4</v>
      </c>
      <c r="E80" s="4">
        <f t="shared" si="8"/>
        <v>42875</v>
      </c>
      <c r="F80">
        <f t="shared" si="9"/>
        <v>0.99983536008305907</v>
      </c>
      <c r="G80" s="2">
        <v>35</v>
      </c>
      <c r="H80">
        <f t="shared" si="10"/>
        <v>5.5990780164651306E-4</v>
      </c>
      <c r="I80">
        <f t="shared" si="11"/>
        <v>2.5195851074093087E-4</v>
      </c>
    </row>
    <row r="81" spans="1:9">
      <c r="A81" s="2">
        <v>35.5</v>
      </c>
      <c r="B81">
        <f t="shared" si="6"/>
        <v>1.3635887513564926E-5</v>
      </c>
      <c r="C81">
        <f t="shared" si="7"/>
        <v>4.840740067315549E-4</v>
      </c>
      <c r="E81" s="4">
        <f t="shared" si="8"/>
        <v>44738.875</v>
      </c>
      <c r="F81">
        <f t="shared" si="9"/>
        <v>0.61005426698344201</v>
      </c>
      <c r="G81" s="2">
        <v>35.5</v>
      </c>
      <c r="H81">
        <f t="shared" si="10"/>
        <v>3.4163038951072754E-4</v>
      </c>
      <c r="I81">
        <f t="shared" si="11"/>
        <v>1.5373367527982739E-4</v>
      </c>
    </row>
    <row r="82" spans="1:9">
      <c r="A82" s="2">
        <v>36</v>
      </c>
      <c r="B82">
        <f t="shared" si="6"/>
        <v>7.9097612419270754E-6</v>
      </c>
      <c r="C82">
        <f t="shared" si="7"/>
        <v>2.8475140470937471E-4</v>
      </c>
      <c r="E82" s="4">
        <f t="shared" si="8"/>
        <v>46656</v>
      </c>
      <c r="F82">
        <f t="shared" si="9"/>
        <v>0.36903782050334966</v>
      </c>
      <c r="G82" s="2">
        <v>36</v>
      </c>
      <c r="H82">
        <f t="shared" si="10"/>
        <v>2.0666117948187581E-4</v>
      </c>
      <c r="I82">
        <f t="shared" si="11"/>
        <v>9.2997530766844122E-5</v>
      </c>
    </row>
    <row r="83" spans="1:9">
      <c r="A83" s="2">
        <v>36.5</v>
      </c>
      <c r="B83">
        <f t="shared" si="6"/>
        <v>4.551626625220886E-6</v>
      </c>
      <c r="C83">
        <f t="shared" si="7"/>
        <v>1.6613437182056234E-4</v>
      </c>
      <c r="E83" s="4">
        <f t="shared" si="8"/>
        <v>48627.125</v>
      </c>
      <c r="F83">
        <f t="shared" si="9"/>
        <v>0.22133251685794417</v>
      </c>
      <c r="G83" s="2">
        <v>36.5</v>
      </c>
      <c r="H83">
        <f t="shared" si="10"/>
        <v>1.2394620944044876E-4</v>
      </c>
      <c r="I83">
        <f t="shared" si="11"/>
        <v>5.5775794248201937E-5</v>
      </c>
    </row>
    <row r="84" spans="1:9">
      <c r="A84" s="2">
        <v>37</v>
      </c>
      <c r="B84">
        <f t="shared" si="6"/>
        <v>2.5983368601513365E-6</v>
      </c>
      <c r="C84">
        <f t="shared" si="7"/>
        <v>9.6138463825599449E-5</v>
      </c>
      <c r="E84" s="4">
        <f t="shared" si="8"/>
        <v>50653</v>
      </c>
      <c r="F84">
        <f t="shared" si="9"/>
        <v>0.13161355697724564</v>
      </c>
      <c r="G84" s="2">
        <v>37</v>
      </c>
      <c r="H84">
        <f t="shared" si="10"/>
        <v>7.3703591907257565E-5</v>
      </c>
      <c r="I84">
        <f t="shared" si="11"/>
        <v>3.3166616358265906E-5</v>
      </c>
    </row>
    <row r="85" spans="1:9">
      <c r="A85" s="2">
        <v>37.5</v>
      </c>
      <c r="B85">
        <f t="shared" si="6"/>
        <v>1.4714721194887806E-6</v>
      </c>
      <c r="C85">
        <f t="shared" si="7"/>
        <v>5.5180204480829272E-5</v>
      </c>
      <c r="E85" s="4">
        <f t="shared" si="8"/>
        <v>52734.375</v>
      </c>
      <c r="F85">
        <f t="shared" si="9"/>
        <v>7.7597162551166166E-2</v>
      </c>
      <c r="G85" s="2">
        <v>37.5</v>
      </c>
      <c r="H85">
        <f t="shared" si="10"/>
        <v>4.3454411028653056E-5</v>
      </c>
      <c r="I85">
        <f t="shared" si="11"/>
        <v>1.9554484962893875E-5</v>
      </c>
    </row>
    <row r="86" spans="1:9">
      <c r="A86" s="2">
        <v>38</v>
      </c>
      <c r="B86">
        <f t="shared" si="6"/>
        <v>8.2668199879102976E-7</v>
      </c>
      <c r="C86">
        <f t="shared" si="7"/>
        <v>3.1413915954059133E-5</v>
      </c>
      <c r="E86" s="4">
        <f t="shared" si="8"/>
        <v>54872</v>
      </c>
      <c r="F86">
        <f t="shared" si="9"/>
        <v>4.5361694637661383E-2</v>
      </c>
      <c r="G86" s="2">
        <v>38</v>
      </c>
      <c r="H86">
        <f t="shared" si="10"/>
        <v>2.5402548997090378E-5</v>
      </c>
      <c r="I86">
        <f t="shared" si="11"/>
        <v>1.1431147048690671E-5</v>
      </c>
    </row>
    <row r="87" spans="1:9">
      <c r="A87" s="2">
        <v>38.5</v>
      </c>
      <c r="B87">
        <f t="shared" si="6"/>
        <v>4.6074093817836258E-7</v>
      </c>
      <c r="C87">
        <f t="shared" si="7"/>
        <v>1.773852611986696E-5</v>
      </c>
      <c r="E87" s="4">
        <f t="shared" si="8"/>
        <v>57066.625</v>
      </c>
      <c r="F87">
        <f t="shared" si="9"/>
        <v>2.6292930341172801E-2</v>
      </c>
      <c r="G87" s="2">
        <v>38.5</v>
      </c>
      <c r="H87">
        <f t="shared" si="10"/>
        <v>1.4724040991056771E-5</v>
      </c>
      <c r="I87">
        <f t="shared" si="11"/>
        <v>6.6258184459755465E-6</v>
      </c>
    </row>
    <row r="88" spans="1:9">
      <c r="A88" s="2">
        <v>39</v>
      </c>
      <c r="B88">
        <f t="shared" si="6"/>
        <v>2.5474692048444358E-7</v>
      </c>
      <c r="C88">
        <f t="shared" si="7"/>
        <v>9.9351298988933002E-6</v>
      </c>
      <c r="E88" s="4">
        <f t="shared" si="8"/>
        <v>59319</v>
      </c>
      <c r="F88">
        <f t="shared" si="9"/>
        <v>1.5111332576216708E-2</v>
      </c>
      <c r="G88" s="2">
        <v>39</v>
      </c>
      <c r="H88">
        <f t="shared" si="10"/>
        <v>8.4623462426813559E-6</v>
      </c>
      <c r="I88">
        <f t="shared" si="11"/>
        <v>3.8080558092066109E-6</v>
      </c>
    </row>
    <row r="89" spans="1:9">
      <c r="A89" s="2">
        <v>39.5</v>
      </c>
      <c r="B89">
        <f t="shared" si="6"/>
        <v>1.3973228744519846E-7</v>
      </c>
      <c r="C89">
        <f t="shared" si="7"/>
        <v>5.5194253540853389E-6</v>
      </c>
      <c r="E89" s="4">
        <f t="shared" si="8"/>
        <v>61629.875</v>
      </c>
      <c r="F89">
        <f t="shared" si="9"/>
        <v>8.6116834087116498E-3</v>
      </c>
      <c r="G89" s="2">
        <v>39.5</v>
      </c>
      <c r="H89">
        <f t="shared" si="10"/>
        <v>4.8225427088785243E-6</v>
      </c>
      <c r="I89">
        <f t="shared" si="11"/>
        <v>2.170144218995336E-6</v>
      </c>
    </row>
    <row r="90" spans="1:9">
      <c r="A90" s="2">
        <v>40</v>
      </c>
      <c r="B90">
        <f t="shared" si="6"/>
        <v>7.6036492660678305E-8</v>
      </c>
      <c r="C90">
        <f t="shared" si="7"/>
        <v>3.0414597064271322E-6</v>
      </c>
      <c r="E90" s="4">
        <f t="shared" si="8"/>
        <v>64000</v>
      </c>
      <c r="F90">
        <f t="shared" si="9"/>
        <v>4.8663355302834112E-3</v>
      </c>
      <c r="G90" s="2">
        <v>40</v>
      </c>
      <c r="H90">
        <f t="shared" si="10"/>
        <v>2.7251478969587105E-6</v>
      </c>
      <c r="I90">
        <f t="shared" si="11"/>
        <v>1.2263165536314197E-6</v>
      </c>
    </row>
    <row r="91" spans="1:9">
      <c r="A91" s="2">
        <v>40.5</v>
      </c>
      <c r="B91">
        <f t="shared" si="6"/>
        <v>4.1047488873076074E-8</v>
      </c>
      <c r="C91">
        <f t="shared" si="7"/>
        <v>1.662423299359581E-6</v>
      </c>
      <c r="E91" s="4">
        <f t="shared" si="8"/>
        <v>66430.125</v>
      </c>
      <c r="F91">
        <f t="shared" si="9"/>
        <v>2.7267898167745528E-3</v>
      </c>
      <c r="G91" s="2">
        <v>40.5</v>
      </c>
      <c r="H91">
        <f t="shared" si="10"/>
        <v>1.5270022973937497E-6</v>
      </c>
      <c r="I91">
        <f t="shared" si="11"/>
        <v>6.8715103382718739E-7</v>
      </c>
    </row>
    <row r="92" spans="1:9">
      <c r="A92" s="2">
        <v>41</v>
      </c>
      <c r="B92">
        <f t="shared" si="6"/>
        <v>2.1983254495223736E-8</v>
      </c>
      <c r="C92">
        <f t="shared" si="7"/>
        <v>9.0131343430417322E-7</v>
      </c>
      <c r="E92" s="4">
        <f t="shared" si="8"/>
        <v>68921</v>
      </c>
      <c r="F92">
        <f t="shared" si="9"/>
        <v>1.515107883065315E-3</v>
      </c>
      <c r="G92" s="2">
        <v>41</v>
      </c>
      <c r="H92">
        <f t="shared" si="10"/>
        <v>8.4846041451657647E-7</v>
      </c>
      <c r="I92">
        <f t="shared" si="11"/>
        <v>3.8180718653245943E-7</v>
      </c>
    </row>
    <row r="93" spans="1:9">
      <c r="A93" s="2">
        <v>41.5</v>
      </c>
      <c r="B93">
        <f t="shared" si="6"/>
        <v>1.1679919844566819E-8</v>
      </c>
      <c r="C93">
        <f t="shared" si="7"/>
        <v>4.8471667354952302E-7</v>
      </c>
      <c r="E93" s="4">
        <f t="shared" si="8"/>
        <v>71473.375</v>
      </c>
      <c r="F93">
        <f t="shared" si="9"/>
        <v>8.3480329102066596E-4</v>
      </c>
      <c r="G93" s="2">
        <v>41.5</v>
      </c>
      <c r="H93">
        <f t="shared" si="10"/>
        <v>4.6748984297157302E-7</v>
      </c>
      <c r="I93">
        <f t="shared" si="11"/>
        <v>2.1037042933720786E-7</v>
      </c>
    </row>
    <row r="94" spans="1:9">
      <c r="A94" s="2">
        <v>42</v>
      </c>
      <c r="B94">
        <f t="shared" si="6"/>
        <v>6.1564699658943126E-9</v>
      </c>
      <c r="C94">
        <f t="shared" si="7"/>
        <v>2.5857173856756112E-7</v>
      </c>
      <c r="E94" s="4">
        <f t="shared" si="8"/>
        <v>74088</v>
      </c>
      <c r="F94">
        <f t="shared" si="9"/>
        <v>4.5612054683317782E-4</v>
      </c>
      <c r="G94" s="2">
        <v>42</v>
      </c>
      <c r="H94">
        <f t="shared" si="10"/>
        <v>2.5542750622657963E-7</v>
      </c>
      <c r="I94">
        <f t="shared" si="11"/>
        <v>1.1494237780196083E-7</v>
      </c>
    </row>
    <row r="95" spans="1:9">
      <c r="A95" s="2">
        <v>42.5</v>
      </c>
      <c r="B95">
        <f t="shared" si="6"/>
        <v>3.2193573646656429E-9</v>
      </c>
      <c r="C95">
        <f t="shared" si="7"/>
        <v>1.3682268799828983E-7</v>
      </c>
      <c r="E95" s="4">
        <f t="shared" si="8"/>
        <v>76765.625</v>
      </c>
      <c r="F95">
        <f t="shared" si="9"/>
        <v>2.4713598019691099E-4</v>
      </c>
      <c r="G95" s="2">
        <v>42.5</v>
      </c>
      <c r="H95">
        <f t="shared" si="10"/>
        <v>1.3839614891027018E-7</v>
      </c>
      <c r="I95">
        <f t="shared" si="11"/>
        <v>6.2278267009621566E-8</v>
      </c>
    </row>
    <row r="96" spans="1:9">
      <c r="A96" s="2">
        <v>43</v>
      </c>
      <c r="B96">
        <f t="shared" si="6"/>
        <v>1.6701426688198545E-9</v>
      </c>
      <c r="C96">
        <f t="shared" si="7"/>
        <v>7.1816134759253741E-8</v>
      </c>
      <c r="E96" s="4">
        <f t="shared" si="8"/>
        <v>79507</v>
      </c>
      <c r="F96">
        <f t="shared" si="9"/>
        <v>1.3278803316986017E-4</v>
      </c>
      <c r="G96" s="2">
        <v>43</v>
      </c>
      <c r="H96">
        <f t="shared" si="10"/>
        <v>7.4361298575121695E-8</v>
      </c>
      <c r="I96">
        <f t="shared" si="11"/>
        <v>3.3462584358804764E-8</v>
      </c>
    </row>
    <row r="97" spans="1:9">
      <c r="A97" s="2">
        <v>43.5</v>
      </c>
      <c r="B97">
        <f t="shared" si="6"/>
        <v>8.5958000578661543E-10</v>
      </c>
      <c r="C97">
        <f t="shared" si="7"/>
        <v>3.7391730251717772E-8</v>
      </c>
      <c r="E97" s="4">
        <f t="shared" si="8"/>
        <v>82312.875</v>
      </c>
      <c r="F97">
        <f t="shared" si="9"/>
        <v>7.0754501568812952E-5</v>
      </c>
      <c r="G97" s="2">
        <v>43.5</v>
      </c>
      <c r="H97">
        <f t="shared" si="10"/>
        <v>3.9622520878535257E-8</v>
      </c>
      <c r="I97">
        <f t="shared" si="11"/>
        <v>1.7830134395340867E-8</v>
      </c>
    </row>
    <row r="98" spans="1:9">
      <c r="A98" s="2">
        <v>44</v>
      </c>
      <c r="B98">
        <f t="shared" si="6"/>
        <v>4.3890318367073955E-10</v>
      </c>
      <c r="C98">
        <f t="shared" si="7"/>
        <v>1.9311740081512539E-8</v>
      </c>
      <c r="E98" s="4">
        <f t="shared" si="8"/>
        <v>85184</v>
      </c>
      <c r="F98">
        <f t="shared" si="9"/>
        <v>3.7387528797808275E-5</v>
      </c>
      <c r="G98" s="2">
        <v>44</v>
      </c>
      <c r="H98">
        <f t="shared" si="10"/>
        <v>2.0937016126772638E-8</v>
      </c>
      <c r="I98">
        <f t="shared" si="11"/>
        <v>9.421657257047687E-9</v>
      </c>
    </row>
    <row r="99" spans="1:9">
      <c r="A99" s="2">
        <v>44.5</v>
      </c>
      <c r="B99">
        <f t="shared" si="6"/>
        <v>2.2233208791975783E-10</v>
      </c>
      <c r="C99">
        <f t="shared" si="7"/>
        <v>9.8937779124292236E-9</v>
      </c>
      <c r="E99" s="4">
        <f t="shared" si="8"/>
        <v>88121.125</v>
      </c>
      <c r="F99">
        <f t="shared" si="9"/>
        <v>1.9592153711087971E-5</v>
      </c>
      <c r="G99" s="2">
        <v>44.5</v>
      </c>
      <c r="H99">
        <f t="shared" si="10"/>
        <v>1.0971606078209264E-8</v>
      </c>
      <c r="I99">
        <f t="shared" si="11"/>
        <v>4.937222735194169E-9</v>
      </c>
    </row>
    <row r="100" spans="1:9">
      <c r="A100" s="2">
        <v>45</v>
      </c>
      <c r="B100">
        <f t="shared" si="6"/>
        <v>1.1173463238946924E-10</v>
      </c>
      <c r="C100">
        <f t="shared" si="7"/>
        <v>5.0280584575261161E-9</v>
      </c>
      <c r="E100" s="4">
        <f t="shared" si="8"/>
        <v>91125</v>
      </c>
      <c r="F100">
        <f t="shared" si="9"/>
        <v>1.0181818376490384E-5</v>
      </c>
      <c r="G100" s="2">
        <v>45</v>
      </c>
      <c r="H100">
        <f t="shared" si="10"/>
        <v>5.7018182908346158E-9</v>
      </c>
      <c r="I100">
        <f t="shared" si="11"/>
        <v>2.5658182308755772E-9</v>
      </c>
    </row>
    <row r="101" spans="1:9">
      <c r="A101" s="2">
        <v>45.5</v>
      </c>
      <c r="B101">
        <f t="shared" si="6"/>
        <v>5.5709199365226093E-11</v>
      </c>
      <c r="C101">
        <f t="shared" si="7"/>
        <v>2.5347685711177873E-9</v>
      </c>
      <c r="E101" s="4">
        <f t="shared" si="8"/>
        <v>94196.375</v>
      </c>
      <c r="F101">
        <f t="shared" si="9"/>
        <v>5.2476046343565992E-6</v>
      </c>
      <c r="G101" s="2">
        <v>45.5</v>
      </c>
      <c r="H101">
        <f t="shared" si="10"/>
        <v>2.9386585952396958E-9</v>
      </c>
      <c r="I101">
        <f t="shared" si="11"/>
        <v>1.3223963678578633E-9</v>
      </c>
    </row>
    <row r="102" spans="1:9">
      <c r="A102" s="2">
        <v>46</v>
      </c>
      <c r="B102">
        <f t="shared" si="6"/>
        <v>2.7556284248700604E-11</v>
      </c>
      <c r="C102">
        <f t="shared" si="7"/>
        <v>1.2675890754402279E-9</v>
      </c>
      <c r="E102" s="4">
        <f t="shared" si="8"/>
        <v>97336</v>
      </c>
      <c r="F102">
        <f t="shared" si="9"/>
        <v>2.6822184836315221E-6</v>
      </c>
      <c r="G102" s="2">
        <v>46</v>
      </c>
      <c r="H102">
        <f t="shared" si="10"/>
        <v>1.5020423508336525E-9</v>
      </c>
      <c r="I102">
        <f t="shared" si="11"/>
        <v>6.7591905787514375E-10</v>
      </c>
    </row>
    <row r="103" spans="1:9">
      <c r="A103" s="2">
        <v>46.5</v>
      </c>
      <c r="B103">
        <f t="shared" si="6"/>
        <v>1.35229099317297E-11</v>
      </c>
      <c r="C103">
        <f t="shared" si="7"/>
        <v>6.2881531182543107E-10</v>
      </c>
      <c r="E103" s="4">
        <f t="shared" si="8"/>
        <v>100544.625</v>
      </c>
      <c r="F103">
        <f t="shared" si="9"/>
        <v>1.3596559079945384E-6</v>
      </c>
      <c r="G103" s="2">
        <v>46.5</v>
      </c>
      <c r="H103">
        <f t="shared" si="10"/>
        <v>7.6140730847694157E-10</v>
      </c>
      <c r="I103">
        <f t="shared" si="11"/>
        <v>3.4263328881462372E-10</v>
      </c>
    </row>
    <row r="104" spans="1:9">
      <c r="A104" s="2">
        <v>47</v>
      </c>
      <c r="B104">
        <f t="shared" si="6"/>
        <v>6.5837982353226018E-12</v>
      </c>
      <c r="C104">
        <f t="shared" si="7"/>
        <v>3.094385170601623E-10</v>
      </c>
      <c r="E104" s="4">
        <f t="shared" si="8"/>
        <v>103823</v>
      </c>
      <c r="F104">
        <f t="shared" si="9"/>
        <v>6.8354968418589845E-7</v>
      </c>
      <c r="G104" s="2">
        <v>47</v>
      </c>
      <c r="H104">
        <f t="shared" si="10"/>
        <v>3.8278782314410315E-10</v>
      </c>
      <c r="I104">
        <f t="shared" si="11"/>
        <v>1.7225452041484643E-10</v>
      </c>
    </row>
    <row r="105" spans="1:9">
      <c r="A105" s="2">
        <v>47.5</v>
      </c>
      <c r="B105">
        <f t="shared" si="6"/>
        <v>3.1801001103538458E-12</v>
      </c>
      <c r="C105">
        <f t="shared" si="7"/>
        <v>1.5105475524180766E-10</v>
      </c>
      <c r="E105" s="4">
        <f t="shared" si="8"/>
        <v>107171.875</v>
      </c>
      <c r="F105">
        <f t="shared" si="9"/>
        <v>3.4081729151432854E-7</v>
      </c>
      <c r="G105" s="2">
        <v>47.5</v>
      </c>
      <c r="H105">
        <f t="shared" si="10"/>
        <v>1.9085768324802399E-10</v>
      </c>
      <c r="I105">
        <f t="shared" si="11"/>
        <v>8.5885957461610815E-11</v>
      </c>
    </row>
    <row r="106" spans="1:9">
      <c r="A106" s="2">
        <v>48</v>
      </c>
      <c r="B106">
        <f t="shared" si="6"/>
        <v>1.523926499470026E-12</v>
      </c>
      <c r="C106">
        <f t="shared" si="7"/>
        <v>7.3148471974561247E-11</v>
      </c>
      <c r="E106" s="4">
        <f t="shared" si="8"/>
        <v>110592</v>
      </c>
      <c r="F106">
        <f t="shared" si="9"/>
        <v>1.6853407942938913E-7</v>
      </c>
      <c r="G106" s="2">
        <v>48</v>
      </c>
      <c r="H106">
        <f t="shared" si="10"/>
        <v>9.4379084480457922E-11</v>
      </c>
      <c r="I106">
        <f t="shared" si="11"/>
        <v>4.2470588016206071E-11</v>
      </c>
    </row>
    <row r="107" spans="1:9">
      <c r="A107" s="2">
        <v>48.5</v>
      </c>
      <c r="B107">
        <f t="shared" si="6"/>
        <v>7.2451469421468344E-13</v>
      </c>
      <c r="C107">
        <f t="shared" si="7"/>
        <v>3.5138962669412147E-11</v>
      </c>
      <c r="E107" s="4">
        <f t="shared" si="8"/>
        <v>114084.125</v>
      </c>
      <c r="F107">
        <f t="shared" si="9"/>
        <v>8.265562493912472E-8</v>
      </c>
      <c r="G107" s="2">
        <v>48.5</v>
      </c>
      <c r="H107">
        <f t="shared" si="10"/>
        <v>4.6287149965909844E-11</v>
      </c>
      <c r="I107">
        <f t="shared" si="11"/>
        <v>2.0829217484659433E-11</v>
      </c>
    </row>
    <row r="108" spans="1:9">
      <c r="A108" s="2">
        <v>49</v>
      </c>
      <c r="B108">
        <f t="shared" si="6"/>
        <v>3.4173643894147216E-13</v>
      </c>
      <c r="C108">
        <f t="shared" si="7"/>
        <v>1.6745085508132136E-11</v>
      </c>
      <c r="E108" s="4">
        <f t="shared" si="8"/>
        <v>117649</v>
      </c>
      <c r="F108">
        <f t="shared" si="9"/>
        <v>4.0204950305025259E-8</v>
      </c>
      <c r="G108" s="2">
        <v>49</v>
      </c>
      <c r="H108">
        <f t="shared" si="10"/>
        <v>2.2514772170814147E-11</v>
      </c>
      <c r="I108">
        <f t="shared" si="11"/>
        <v>1.0131647476866367E-11</v>
      </c>
    </row>
    <row r="109" spans="1:9">
      <c r="A109" s="2">
        <v>49.5</v>
      </c>
      <c r="B109">
        <f t="shared" si="6"/>
        <v>1.5991795701329282E-13</v>
      </c>
      <c r="C109">
        <f t="shared" si="7"/>
        <v>7.9159388721579941E-12</v>
      </c>
      <c r="E109" s="4">
        <f t="shared" si="8"/>
        <v>121287.375</v>
      </c>
      <c r="F109">
        <f t="shared" si="9"/>
        <v>1.9396029221505127E-8</v>
      </c>
      <c r="G109" s="2">
        <v>49.5</v>
      </c>
      <c r="H109">
        <f t="shared" si="10"/>
        <v>1.0861776364042872E-11</v>
      </c>
      <c r="I109">
        <f t="shared" si="11"/>
        <v>4.8877993638192928E-12</v>
      </c>
    </row>
    <row r="110" spans="1:9">
      <c r="A110" s="2">
        <v>50</v>
      </c>
      <c r="B110">
        <f t="shared" si="6"/>
        <v>7.4244782132938049E-14</v>
      </c>
      <c r="C110">
        <f t="shared" si="7"/>
        <v>3.7122391066469021E-12</v>
      </c>
      <c r="E110" s="4">
        <f t="shared" si="8"/>
        <v>125000</v>
      </c>
      <c r="F110">
        <f t="shared" si="9"/>
        <v>9.2805977666172566E-9</v>
      </c>
      <c r="G110" s="2">
        <v>50</v>
      </c>
      <c r="H110">
        <f t="shared" si="10"/>
        <v>5.1971347493056635E-12</v>
      </c>
      <c r="I110">
        <f t="shared" si="11"/>
        <v>2.3387106371875493E-12</v>
      </c>
    </row>
    <row r="111" spans="1:9">
      <c r="A111" s="2">
        <f>A110+0.5</f>
        <v>50.5</v>
      </c>
      <c r="B111">
        <f t="shared" si="6"/>
        <v>3.4197809139318136E-14</v>
      </c>
      <c r="C111">
        <f t="shared" si="7"/>
        <v>1.7269893615355659E-12</v>
      </c>
      <c r="E111" s="4">
        <f t="shared" si="8"/>
        <v>128787.625</v>
      </c>
      <c r="F111">
        <f t="shared" si="9"/>
        <v>4.4042546192560766E-9</v>
      </c>
      <c r="G111" s="2">
        <f>G110+0.5</f>
        <v>50.5</v>
      </c>
      <c r="H111">
        <f t="shared" si="10"/>
        <v>2.4663825867834032E-12</v>
      </c>
      <c r="I111">
        <f t="shared" si="11"/>
        <v>1.1098721640525314E-12</v>
      </c>
    </row>
    <row r="112" spans="1:9">
      <c r="A112" s="2">
        <f t="shared" ref="A112:A170" si="12">A111+0.5</f>
        <v>51</v>
      </c>
      <c r="B112">
        <f t="shared" si="6"/>
        <v>1.5627702305265933E-14</v>
      </c>
      <c r="C112">
        <f t="shared" si="7"/>
        <v>7.9701281756856259E-13</v>
      </c>
      <c r="E112" s="4">
        <f t="shared" si="8"/>
        <v>132651</v>
      </c>
      <c r="F112">
        <f t="shared" si="9"/>
        <v>2.0730303384958313E-9</v>
      </c>
      <c r="G112" s="2">
        <f t="shared" ref="G112:G170" si="13">G111+0.5</f>
        <v>51</v>
      </c>
      <c r="H112">
        <f t="shared" si="10"/>
        <v>1.1608969895576656E-12</v>
      </c>
      <c r="I112">
        <f t="shared" si="11"/>
        <v>5.2240364530094957E-13</v>
      </c>
    </row>
    <row r="113" spans="1:9">
      <c r="A113" s="2">
        <f t="shared" si="12"/>
        <v>51.5</v>
      </c>
      <c r="B113">
        <f t="shared" si="6"/>
        <v>7.0852846810794124E-15</v>
      </c>
      <c r="C113">
        <f t="shared" si="7"/>
        <v>3.6489216107558974E-13</v>
      </c>
      <c r="E113" s="4">
        <f t="shared" si="8"/>
        <v>136590.875</v>
      </c>
      <c r="F113">
        <f t="shared" si="9"/>
        <v>9.6778523421273292E-10</v>
      </c>
      <c r="G113" s="2">
        <f t="shared" si="13"/>
        <v>51.5</v>
      </c>
      <c r="H113">
        <f t="shared" si="10"/>
        <v>5.4195973115913049E-13</v>
      </c>
      <c r="I113">
        <f t="shared" si="11"/>
        <v>2.4388187902160874E-13</v>
      </c>
    </row>
    <row r="114" spans="1:9">
      <c r="A114" s="2">
        <f t="shared" si="12"/>
        <v>52</v>
      </c>
      <c r="B114">
        <f t="shared" si="6"/>
        <v>3.1870260653930255E-15</v>
      </c>
      <c r="C114">
        <f t="shared" si="7"/>
        <v>1.6572535540043733E-13</v>
      </c>
      <c r="E114" s="4">
        <f t="shared" si="8"/>
        <v>140608</v>
      </c>
      <c r="F114">
        <f t="shared" si="9"/>
        <v>4.4812136100278254E-10</v>
      </c>
      <c r="G114" s="2">
        <f t="shared" si="13"/>
        <v>52</v>
      </c>
      <c r="H114">
        <f t="shared" si="10"/>
        <v>2.5094796216155827E-13</v>
      </c>
      <c r="I114">
        <f t="shared" si="11"/>
        <v>1.129265829727012E-13</v>
      </c>
    </row>
    <row r="115" spans="1:9">
      <c r="A115" s="2">
        <f t="shared" si="12"/>
        <v>52.5</v>
      </c>
      <c r="B115">
        <f t="shared" si="6"/>
        <v>1.4222660579052998E-15</v>
      </c>
      <c r="C115">
        <f t="shared" si="7"/>
        <v>7.4668968040028237E-14</v>
      </c>
      <c r="E115" s="4">
        <f t="shared" si="8"/>
        <v>144703.125</v>
      </c>
      <c r="F115">
        <f t="shared" si="9"/>
        <v>2.0580634316032784E-10</v>
      </c>
      <c r="G115" s="2">
        <f t="shared" si="13"/>
        <v>52.5</v>
      </c>
      <c r="H115">
        <f t="shared" si="10"/>
        <v>1.152515521697836E-13</v>
      </c>
      <c r="I115">
        <f t="shared" si="11"/>
        <v>5.1863198476402622E-14</v>
      </c>
    </row>
    <row r="116" spans="1:9">
      <c r="A116" s="2">
        <f t="shared" si="12"/>
        <v>53</v>
      </c>
      <c r="B116">
        <f t="shared" si="6"/>
        <v>6.2971459190554232E-16</v>
      </c>
      <c r="C116">
        <f t="shared" si="7"/>
        <v>3.3374873370993743E-14</v>
      </c>
      <c r="E116" s="4">
        <f t="shared" si="8"/>
        <v>148877</v>
      </c>
      <c r="F116">
        <f t="shared" si="9"/>
        <v>9.3750019299121425E-11</v>
      </c>
      <c r="G116" s="2">
        <f t="shared" si="13"/>
        <v>53</v>
      </c>
      <c r="H116">
        <f t="shared" si="10"/>
        <v>5.2500010807508001E-14</v>
      </c>
      <c r="I116">
        <f t="shared" si="11"/>
        <v>2.3625004863378602E-14</v>
      </c>
    </row>
    <row r="117" spans="1:9">
      <c r="A117" s="2">
        <f t="shared" si="12"/>
        <v>53.5</v>
      </c>
      <c r="B117">
        <f t="shared" si="6"/>
        <v>2.7661459356168123E-16</v>
      </c>
      <c r="C117">
        <f t="shared" si="7"/>
        <v>1.4798880755549948E-14</v>
      </c>
      <c r="E117" s="4">
        <f t="shared" si="8"/>
        <v>153130.375</v>
      </c>
      <c r="F117">
        <f t="shared" si="9"/>
        <v>4.235809644257283E-11</v>
      </c>
      <c r="G117" s="2">
        <f t="shared" si="13"/>
        <v>53.5</v>
      </c>
      <c r="H117">
        <f t="shared" si="10"/>
        <v>2.3720534007840789E-14</v>
      </c>
      <c r="I117">
        <f t="shared" si="11"/>
        <v>1.0674240303528354E-14</v>
      </c>
    </row>
    <row r="118" spans="1:9">
      <c r="A118" s="2">
        <f t="shared" si="12"/>
        <v>54</v>
      </c>
      <c r="B118">
        <f t="shared" si="6"/>
        <v>1.2055231655935928E-16</v>
      </c>
      <c r="C118">
        <f t="shared" si="7"/>
        <v>6.5098250942054013E-15</v>
      </c>
      <c r="E118" s="4">
        <f t="shared" si="8"/>
        <v>157464</v>
      </c>
      <c r="F118">
        <f t="shared" si="9"/>
        <v>1.8982649974702949E-11</v>
      </c>
      <c r="G118" s="2">
        <f t="shared" si="13"/>
        <v>54</v>
      </c>
      <c r="H118">
        <f t="shared" si="10"/>
        <v>1.0630283985833652E-14</v>
      </c>
      <c r="I118">
        <f t="shared" si="11"/>
        <v>4.7836277936251436E-15</v>
      </c>
    </row>
    <row r="119" spans="1:9">
      <c r="A119" s="2">
        <f t="shared" si="12"/>
        <v>54.5</v>
      </c>
      <c r="B119">
        <f t="shared" si="6"/>
        <v>5.2124976335975424E-17</v>
      </c>
      <c r="C119">
        <f t="shared" si="7"/>
        <v>2.8408112103106608E-15</v>
      </c>
      <c r="E119" s="4">
        <f t="shared" si="8"/>
        <v>161878.625</v>
      </c>
      <c r="F119">
        <f t="shared" si="9"/>
        <v>8.4379194974252402E-12</v>
      </c>
      <c r="G119" s="2">
        <f t="shared" si="13"/>
        <v>54.5</v>
      </c>
      <c r="H119">
        <f t="shared" si="10"/>
        <v>4.7252349185581346E-15</v>
      </c>
      <c r="I119">
        <f t="shared" si="11"/>
        <v>2.1263557133511605E-15</v>
      </c>
    </row>
    <row r="120" spans="1:9">
      <c r="A120" s="2">
        <f t="shared" si="12"/>
        <v>55</v>
      </c>
      <c r="B120">
        <f t="shared" si="6"/>
        <v>2.2360767216270893E-17</v>
      </c>
      <c r="C120">
        <f t="shared" si="7"/>
        <v>1.2298421968948992E-15</v>
      </c>
      <c r="E120" s="4">
        <f t="shared" si="8"/>
        <v>166375</v>
      </c>
      <c r="F120">
        <f t="shared" si="9"/>
        <v>3.7202726456070701E-12</v>
      </c>
      <c r="G120" s="2">
        <f t="shared" si="13"/>
        <v>55</v>
      </c>
      <c r="H120">
        <f t="shared" si="10"/>
        <v>2.0833526815399596E-15</v>
      </c>
      <c r="I120">
        <f t="shared" si="11"/>
        <v>9.3750870669298184E-16</v>
      </c>
    </row>
    <row r="121" spans="1:9">
      <c r="A121" s="2">
        <f t="shared" si="12"/>
        <v>55.5</v>
      </c>
      <c r="B121">
        <f t="shared" si="6"/>
        <v>9.5169702320674434E-18</v>
      </c>
      <c r="C121">
        <f t="shared" si="7"/>
        <v>5.2819184787974312E-16</v>
      </c>
      <c r="E121" s="4">
        <f t="shared" si="8"/>
        <v>170953.875</v>
      </c>
      <c r="F121">
        <f t="shared" si="9"/>
        <v>1.6269629394315787E-12</v>
      </c>
      <c r="G121" s="2">
        <f t="shared" si="13"/>
        <v>55.5</v>
      </c>
      <c r="H121">
        <f t="shared" si="10"/>
        <v>9.1109924608168419E-16</v>
      </c>
      <c r="I121">
        <f t="shared" si="11"/>
        <v>4.0999466073675786E-16</v>
      </c>
    </row>
    <row r="122" spans="1:9">
      <c r="A122" s="2">
        <f t="shared" si="12"/>
        <v>56</v>
      </c>
      <c r="B122">
        <f t="shared" si="6"/>
        <v>4.0186718609681271E-18</v>
      </c>
      <c r="C122">
        <f t="shared" si="7"/>
        <v>2.2504562421421514E-16</v>
      </c>
      <c r="E122" s="4">
        <f t="shared" si="8"/>
        <v>175616</v>
      </c>
      <c r="F122">
        <f t="shared" si="9"/>
        <v>7.0574307753577865E-13</v>
      </c>
      <c r="G122" s="2">
        <f t="shared" si="13"/>
        <v>56</v>
      </c>
      <c r="H122">
        <f t="shared" si="10"/>
        <v>3.952161234200361E-16</v>
      </c>
      <c r="I122">
        <f t="shared" si="11"/>
        <v>1.7784725553901625E-16</v>
      </c>
    </row>
    <row r="123" spans="1:9">
      <c r="A123" s="2">
        <f t="shared" si="12"/>
        <v>56.5</v>
      </c>
      <c r="B123">
        <f t="shared" si="6"/>
        <v>1.6835996711958345E-18</v>
      </c>
      <c r="C123">
        <f t="shared" si="7"/>
        <v>9.5123381422564642E-17</v>
      </c>
      <c r="E123" s="4">
        <f t="shared" si="8"/>
        <v>180362.125</v>
      </c>
      <c r="F123">
        <f t="shared" si="9"/>
        <v>3.0365761434618198E-13</v>
      </c>
      <c r="G123" s="2">
        <f t="shared" si="13"/>
        <v>56.5</v>
      </c>
      <c r="H123">
        <f t="shared" si="10"/>
        <v>1.7004826403386192E-16</v>
      </c>
      <c r="I123">
        <f t="shared" si="11"/>
        <v>7.6521718815237868E-17</v>
      </c>
    </row>
    <row r="124" spans="1:9">
      <c r="A124" s="2">
        <f t="shared" si="12"/>
        <v>57</v>
      </c>
      <c r="B124">
        <f t="shared" si="6"/>
        <v>6.9979072165591646E-19</v>
      </c>
      <c r="C124">
        <f t="shared" si="7"/>
        <v>3.9888071134387241E-17</v>
      </c>
      <c r="E124" s="4">
        <f t="shared" si="8"/>
        <v>185193</v>
      </c>
      <c r="F124">
        <f t="shared" si="9"/>
        <v>1.2959634311562414E-13</v>
      </c>
      <c r="G124" s="2">
        <f t="shared" si="13"/>
        <v>57</v>
      </c>
      <c r="H124">
        <f t="shared" si="10"/>
        <v>7.2573952144749525E-17</v>
      </c>
      <c r="I124">
        <f t="shared" si="11"/>
        <v>3.2658278465137291E-17</v>
      </c>
    </row>
    <row r="125" spans="1:9">
      <c r="A125" s="2">
        <f t="shared" si="12"/>
        <v>57.5</v>
      </c>
      <c r="B125">
        <f t="shared" si="6"/>
        <v>2.8858329196047364E-19</v>
      </c>
      <c r="C125">
        <f t="shared" si="7"/>
        <v>1.6593539287727233E-17</v>
      </c>
      <c r="E125" s="4">
        <f t="shared" si="8"/>
        <v>190109.375</v>
      </c>
      <c r="F125">
        <f t="shared" si="9"/>
        <v>5.4862389270048171E-14</v>
      </c>
      <c r="G125" s="2">
        <f t="shared" si="13"/>
        <v>57.5</v>
      </c>
      <c r="H125">
        <f t="shared" si="10"/>
        <v>3.0722937991226981E-17</v>
      </c>
      <c r="I125">
        <f t="shared" si="11"/>
        <v>1.382532209605214E-17</v>
      </c>
    </row>
    <row r="126" spans="1:9">
      <c r="A126" s="2">
        <f t="shared" si="12"/>
        <v>58</v>
      </c>
      <c r="B126">
        <f t="shared" si="6"/>
        <v>1.1807240807084111E-19</v>
      </c>
      <c r="C126">
        <f t="shared" si="7"/>
        <v>6.8481996681087839E-18</v>
      </c>
      <c r="E126" s="4">
        <f t="shared" si="8"/>
        <v>195112</v>
      </c>
      <c r="F126">
        <f t="shared" si="9"/>
        <v>2.3037343683517951E-14</v>
      </c>
      <c r="G126" s="2">
        <f t="shared" si="13"/>
        <v>58</v>
      </c>
      <c r="H126">
        <f t="shared" si="10"/>
        <v>1.2900912462770054E-17</v>
      </c>
      <c r="I126">
        <f t="shared" si="11"/>
        <v>5.8054106082465245E-18</v>
      </c>
    </row>
    <row r="127" spans="1:9">
      <c r="A127" s="2">
        <f t="shared" si="12"/>
        <v>58.5</v>
      </c>
      <c r="B127">
        <f t="shared" si="6"/>
        <v>4.7929230466637262E-20</v>
      </c>
      <c r="C127">
        <f t="shared" si="7"/>
        <v>2.8038599822982799E-18</v>
      </c>
      <c r="E127" s="4">
        <f t="shared" si="8"/>
        <v>200201.625</v>
      </c>
      <c r="F127">
        <f t="shared" si="9"/>
        <v>9.5955098244202878E-15</v>
      </c>
      <c r="G127" s="2">
        <f t="shared" si="13"/>
        <v>58.5</v>
      </c>
      <c r="H127">
        <f t="shared" si="10"/>
        <v>5.3734855016753619E-18</v>
      </c>
      <c r="I127">
        <f t="shared" si="11"/>
        <v>2.4180684757539131E-18</v>
      </c>
    </row>
    <row r="128" spans="1:9">
      <c r="A128" s="2">
        <f t="shared" si="12"/>
        <v>59</v>
      </c>
      <c r="B128">
        <f t="shared" si="6"/>
        <v>1.9303134602328753E-20</v>
      </c>
      <c r="C128">
        <f t="shared" si="7"/>
        <v>1.1388849415373964E-18</v>
      </c>
      <c r="E128" s="4">
        <f t="shared" si="8"/>
        <v>205379</v>
      </c>
      <c r="F128">
        <f t="shared" si="9"/>
        <v>3.9644584814916768E-15</v>
      </c>
      <c r="G128" s="2">
        <f t="shared" si="13"/>
        <v>59</v>
      </c>
      <c r="H128">
        <f t="shared" si="10"/>
        <v>2.2200967496353393E-18</v>
      </c>
      <c r="I128">
        <f t="shared" si="11"/>
        <v>9.9904353733590263E-19</v>
      </c>
    </row>
    <row r="129" spans="1:9">
      <c r="A129" s="2">
        <f t="shared" si="12"/>
        <v>59.5</v>
      </c>
      <c r="B129">
        <f t="shared" si="6"/>
        <v>7.7131380565731807E-21</v>
      </c>
      <c r="C129">
        <f t="shared" si="7"/>
        <v>4.5893171436610427E-19</v>
      </c>
      <c r="E129" s="4">
        <f t="shared" si="8"/>
        <v>210644.875</v>
      </c>
      <c r="F129">
        <f t="shared" si="9"/>
        <v>1.6247330017846005E-15</v>
      </c>
      <c r="G129" s="2">
        <f t="shared" si="13"/>
        <v>59.5</v>
      </c>
      <c r="H129">
        <f t="shared" si="10"/>
        <v>9.0985048099937641E-19</v>
      </c>
      <c r="I129">
        <f t="shared" si="11"/>
        <v>4.0943271644971933E-19</v>
      </c>
    </row>
    <row r="130" spans="1:9">
      <c r="A130" s="2">
        <f t="shared" si="12"/>
        <v>60</v>
      </c>
      <c r="B130">
        <f t="shared" si="6"/>
        <v>3.057811963737629E-21</v>
      </c>
      <c r="C130">
        <f t="shared" si="7"/>
        <v>1.8346871782425775E-19</v>
      </c>
      <c r="E130" s="4">
        <f t="shared" si="8"/>
        <v>216000</v>
      </c>
      <c r="F130">
        <f t="shared" si="9"/>
        <v>6.6048738416732792E-16</v>
      </c>
      <c r="G130" s="2">
        <f t="shared" si="13"/>
        <v>60</v>
      </c>
      <c r="H130">
        <f t="shared" si="10"/>
        <v>3.6987293513370369E-19</v>
      </c>
      <c r="I130">
        <f t="shared" si="11"/>
        <v>1.6644282081016664E-19</v>
      </c>
    </row>
    <row r="131" spans="1:9">
      <c r="A131" s="2">
        <f t="shared" si="12"/>
        <v>60.5</v>
      </c>
      <c r="B131">
        <f t="shared" si="6"/>
        <v>1.2027278297753989E-21</v>
      </c>
      <c r="C131">
        <f t="shared" si="7"/>
        <v>7.2765033701411636E-20</v>
      </c>
      <c r="E131" s="4">
        <f t="shared" si="8"/>
        <v>221445.125</v>
      </c>
      <c r="F131">
        <f t="shared" si="9"/>
        <v>2.6633821460559196E-16</v>
      </c>
      <c r="G131" s="2">
        <f t="shared" si="13"/>
        <v>60.5</v>
      </c>
      <c r="H131">
        <f t="shared" si="10"/>
        <v>1.4914940017913151E-19</v>
      </c>
      <c r="I131">
        <f t="shared" si="11"/>
        <v>6.7117230080609174E-20</v>
      </c>
    </row>
    <row r="132" spans="1:9">
      <c r="A132" s="2">
        <f t="shared" si="12"/>
        <v>61</v>
      </c>
      <c r="B132">
        <f t="shared" si="6"/>
        <v>4.6935489901553685E-22</v>
      </c>
      <c r="C132">
        <f t="shared" si="7"/>
        <v>2.8630648839947748E-20</v>
      </c>
      <c r="E132" s="4">
        <f t="shared" si="8"/>
        <v>226981</v>
      </c>
      <c r="F132">
        <f t="shared" si="9"/>
        <v>1.0653464433344557E-16</v>
      </c>
      <c r="G132" s="2">
        <f t="shared" si="13"/>
        <v>61</v>
      </c>
      <c r="H132">
        <f t="shared" si="10"/>
        <v>5.9659400826729525E-20</v>
      </c>
      <c r="I132">
        <f t="shared" si="11"/>
        <v>2.6846730372028289E-20</v>
      </c>
    </row>
    <row r="133" spans="1:9">
      <c r="A133" s="2">
        <f t="shared" si="12"/>
        <v>61.5</v>
      </c>
      <c r="B133">
        <f t="shared" si="6"/>
        <v>1.8172440064824532E-22</v>
      </c>
      <c r="C133">
        <f t="shared" si="7"/>
        <v>1.1176050639867087E-20</v>
      </c>
      <c r="E133" s="4">
        <f t="shared" si="8"/>
        <v>232608.375</v>
      </c>
      <c r="F133">
        <f t="shared" si="9"/>
        <v>4.227061753263729E-17</v>
      </c>
      <c r="G133" s="2">
        <f t="shared" si="13"/>
        <v>61.5</v>
      </c>
      <c r="H133">
        <f t="shared" si="10"/>
        <v>2.3671545818276883E-20</v>
      </c>
      <c r="I133">
        <f t="shared" si="11"/>
        <v>1.0652195618224599E-20</v>
      </c>
    </row>
    <row r="134" spans="1:9">
      <c r="A134" s="2">
        <f t="shared" si="12"/>
        <v>62</v>
      </c>
      <c r="B134">
        <f t="shared" si="6"/>
        <v>6.9807727825541481E-23</v>
      </c>
      <c r="C134">
        <f t="shared" si="7"/>
        <v>4.3280791251835717E-21</v>
      </c>
      <c r="E134" s="4">
        <f t="shared" si="8"/>
        <v>238328</v>
      </c>
      <c r="F134">
        <f t="shared" si="9"/>
        <v>1.6637136157205649E-17</v>
      </c>
      <c r="G134" s="2">
        <f t="shared" si="13"/>
        <v>62</v>
      </c>
      <c r="H134">
        <f t="shared" si="10"/>
        <v>9.3167962480351648E-21</v>
      </c>
      <c r="I134">
        <f t="shared" si="11"/>
        <v>4.1925583116158244E-21</v>
      </c>
    </row>
    <row r="135" spans="1:9">
      <c r="A135" s="2">
        <f t="shared" si="12"/>
        <v>62.5</v>
      </c>
      <c r="B135">
        <f t="shared" si="6"/>
        <v>2.6605571245330198E-23</v>
      </c>
      <c r="C135">
        <f t="shared" si="7"/>
        <v>1.6628482028331374E-21</v>
      </c>
      <c r="E135" s="4">
        <f t="shared" si="8"/>
        <v>244140.625</v>
      </c>
      <c r="F135">
        <f t="shared" si="9"/>
        <v>6.4955007923169424E-18</v>
      </c>
      <c r="G135" s="2">
        <f t="shared" si="13"/>
        <v>62.5</v>
      </c>
      <c r="H135">
        <f t="shared" si="10"/>
        <v>3.6374804436974884E-21</v>
      </c>
      <c r="I135">
        <f t="shared" si="11"/>
        <v>1.6368661996638697E-21</v>
      </c>
    </row>
    <row r="136" spans="1:9">
      <c r="A136" s="2">
        <f t="shared" si="12"/>
        <v>63</v>
      </c>
      <c r="B136">
        <f t="shared" si="6"/>
        <v>1.0060532129199949E-23</v>
      </c>
      <c r="C136">
        <f t="shared" si="7"/>
        <v>6.3381352413959678E-22</v>
      </c>
      <c r="E136" s="4">
        <f t="shared" si="8"/>
        <v>250047</v>
      </c>
      <c r="F136">
        <f t="shared" si="9"/>
        <v>2.5156058773100597E-18</v>
      </c>
      <c r="G136" s="2">
        <f t="shared" si="13"/>
        <v>63</v>
      </c>
      <c r="H136">
        <f t="shared" si="10"/>
        <v>1.4087392912936335E-21</v>
      </c>
      <c r="I136">
        <f t="shared" si="11"/>
        <v>6.3393268108213514E-22</v>
      </c>
    </row>
    <row r="137" spans="1:9">
      <c r="A137" s="2">
        <f t="shared" si="12"/>
        <v>63.5</v>
      </c>
      <c r="B137">
        <f t="shared" si="6"/>
        <v>3.7744096574006717E-24</v>
      </c>
      <c r="C137">
        <f t="shared" si="7"/>
        <v>2.3967501324494267E-22</v>
      </c>
      <c r="E137" s="4">
        <f t="shared" si="8"/>
        <v>256047.875</v>
      </c>
      <c r="F137">
        <f t="shared" si="9"/>
        <v>9.6642957215691995E-19</v>
      </c>
      <c r="G137" s="2">
        <f t="shared" si="13"/>
        <v>63.5</v>
      </c>
      <c r="H137">
        <f t="shared" si="10"/>
        <v>5.412005604078752E-22</v>
      </c>
      <c r="I137">
        <f t="shared" si="11"/>
        <v>2.4354025218354387E-22</v>
      </c>
    </row>
    <row r="138" spans="1:9">
      <c r="A138" s="2">
        <f t="shared" si="12"/>
        <v>64</v>
      </c>
      <c r="B138">
        <f t="shared" si="6"/>
        <v>1.4049383401206367E-24</v>
      </c>
      <c r="C138">
        <f t="shared" si="7"/>
        <v>8.9916053767720751E-23</v>
      </c>
      <c r="E138" s="4">
        <f t="shared" si="8"/>
        <v>262144</v>
      </c>
      <c r="F138">
        <f t="shared" si="9"/>
        <v>3.682961562325842E-19</v>
      </c>
      <c r="G138" s="2">
        <f t="shared" si="13"/>
        <v>64</v>
      </c>
      <c r="H138">
        <f t="shared" si="10"/>
        <v>2.0624584749024716E-22</v>
      </c>
      <c r="I138">
        <f t="shared" si="11"/>
        <v>9.2810631370611229E-23</v>
      </c>
    </row>
    <row r="139" spans="1:9">
      <c r="A139" s="2">
        <f t="shared" si="12"/>
        <v>64.5</v>
      </c>
      <c r="B139">
        <f t="shared" ref="B139:B170" si="14">(WEIBULL(A139,$C$3,$C$4,FALSE)/2)*$C$1</f>
        <v>5.1885506460281891E-25</v>
      </c>
      <c r="C139">
        <f t="shared" ref="C139:C170" si="15">A139*B139</f>
        <v>3.346615166688182E-23</v>
      </c>
      <c r="E139" s="4">
        <f t="shared" ref="E139:E170" si="16">A139^3</f>
        <v>268336.125</v>
      </c>
      <c r="F139">
        <f t="shared" ref="F139:F170" si="17">B139*E139</f>
        <v>1.3922755747214509E-19</v>
      </c>
      <c r="G139" s="2">
        <f t="shared" si="13"/>
        <v>64.5</v>
      </c>
      <c r="H139">
        <f t="shared" ref="H139:H170" si="18">(E139*B139*(1/2)*$C$2)/1000</f>
        <v>7.7967432184401259E-23</v>
      </c>
      <c r="I139">
        <f t="shared" ref="I139:I170" si="19">(E139*B139*$C$5*(1/2)*$C$2)/1000</f>
        <v>3.5085344482980569E-23</v>
      </c>
    </row>
    <row r="140" spans="1:9">
      <c r="A140" s="2">
        <f t="shared" si="12"/>
        <v>65</v>
      </c>
      <c r="B140">
        <f t="shared" si="14"/>
        <v>1.9011475838017428E-25</v>
      </c>
      <c r="C140">
        <f t="shared" si="15"/>
        <v>1.2357459294711328E-23</v>
      </c>
      <c r="E140" s="4">
        <f t="shared" si="16"/>
        <v>274625</v>
      </c>
      <c r="F140">
        <f t="shared" si="17"/>
        <v>5.221026552015536E-20</v>
      </c>
      <c r="G140" s="2">
        <f t="shared" si="13"/>
        <v>65</v>
      </c>
      <c r="H140">
        <f t="shared" si="18"/>
        <v>2.9237748691287002E-23</v>
      </c>
      <c r="I140">
        <f t="shared" si="19"/>
        <v>1.3156986911079151E-23</v>
      </c>
    </row>
    <row r="141" spans="1:9">
      <c r="A141" s="2">
        <f t="shared" si="12"/>
        <v>65.5</v>
      </c>
      <c r="B141">
        <f t="shared" si="14"/>
        <v>6.9114151282331698E-26</v>
      </c>
      <c r="C141">
        <f t="shared" si="15"/>
        <v>4.5269769089927263E-24</v>
      </c>
      <c r="E141" s="4">
        <f t="shared" si="16"/>
        <v>281011.375</v>
      </c>
      <c r="F141">
        <f t="shared" si="17"/>
        <v>1.9421862683806045E-20</v>
      </c>
      <c r="G141" s="2">
        <f t="shared" si="13"/>
        <v>65.5</v>
      </c>
      <c r="H141">
        <f t="shared" si="18"/>
        <v>1.0876243102931385E-23</v>
      </c>
      <c r="I141">
        <f t="shared" si="19"/>
        <v>4.8943093963191233E-24</v>
      </c>
    </row>
    <row r="142" spans="1:9">
      <c r="A142" s="2">
        <f t="shared" si="12"/>
        <v>66</v>
      </c>
      <c r="B142">
        <f t="shared" si="14"/>
        <v>2.4928715038727957E-26</v>
      </c>
      <c r="C142">
        <f t="shared" si="15"/>
        <v>1.6452951925560451E-24</v>
      </c>
      <c r="E142" s="4">
        <f t="shared" si="16"/>
        <v>287496</v>
      </c>
      <c r="F142">
        <f t="shared" si="17"/>
        <v>7.1669058587741329E-21</v>
      </c>
      <c r="G142" s="2">
        <f t="shared" si="13"/>
        <v>66</v>
      </c>
      <c r="H142">
        <f t="shared" si="18"/>
        <v>4.0134672809135145E-24</v>
      </c>
      <c r="I142">
        <f t="shared" si="19"/>
        <v>1.8060602764110817E-24</v>
      </c>
    </row>
    <row r="143" spans="1:9">
      <c r="A143" s="2">
        <f t="shared" si="12"/>
        <v>66.5</v>
      </c>
      <c r="B143">
        <f t="shared" si="14"/>
        <v>8.9210290926788137E-27</v>
      </c>
      <c r="C143">
        <f t="shared" si="15"/>
        <v>5.9324843466314112E-25</v>
      </c>
      <c r="E143" s="4">
        <f t="shared" si="16"/>
        <v>294079.625</v>
      </c>
      <c r="F143">
        <f t="shared" si="17"/>
        <v>2.6234928901890757E-21</v>
      </c>
      <c r="G143" s="2">
        <f t="shared" si="13"/>
        <v>66.5</v>
      </c>
      <c r="H143">
        <f t="shared" si="18"/>
        <v>1.4691560185058824E-24</v>
      </c>
      <c r="I143">
        <f t="shared" si="19"/>
        <v>6.6112020832764719E-25</v>
      </c>
    </row>
    <row r="144" spans="1:9">
      <c r="A144" s="2">
        <f t="shared" si="12"/>
        <v>67</v>
      </c>
      <c r="B144">
        <f t="shared" si="14"/>
        <v>3.1674702179994824E-27</v>
      </c>
      <c r="C144">
        <f t="shared" si="15"/>
        <v>2.122205046059653E-25</v>
      </c>
      <c r="E144" s="4">
        <f t="shared" si="16"/>
        <v>300763</v>
      </c>
      <c r="F144">
        <f t="shared" si="17"/>
        <v>9.5265784517617836E-22</v>
      </c>
      <c r="G144" s="2">
        <f t="shared" si="13"/>
        <v>67</v>
      </c>
      <c r="H144">
        <f t="shared" si="18"/>
        <v>5.3348839329865994E-25</v>
      </c>
      <c r="I144">
        <f t="shared" si="19"/>
        <v>2.4006977698439702E-25</v>
      </c>
    </row>
    <row r="145" spans="1:9">
      <c r="A145" s="2">
        <f t="shared" si="12"/>
        <v>67.5</v>
      </c>
      <c r="B145">
        <f t="shared" si="14"/>
        <v>1.1158170973773088E-27</v>
      </c>
      <c r="C145">
        <f t="shared" si="15"/>
        <v>7.5317654072968343E-26</v>
      </c>
      <c r="E145" s="4">
        <f t="shared" si="16"/>
        <v>307546.875</v>
      </c>
      <c r="F145">
        <f t="shared" si="17"/>
        <v>3.4316606136996202E-22</v>
      </c>
      <c r="G145" s="2">
        <f t="shared" si="13"/>
        <v>67.5</v>
      </c>
      <c r="H145">
        <f t="shared" si="18"/>
        <v>1.9217299436717874E-25</v>
      </c>
      <c r="I145">
        <f t="shared" si="19"/>
        <v>8.6477847465230438E-26</v>
      </c>
    </row>
    <row r="146" spans="1:9">
      <c r="A146" s="2">
        <f t="shared" si="12"/>
        <v>68</v>
      </c>
      <c r="B146">
        <f t="shared" si="14"/>
        <v>3.8999292407756628E-28</v>
      </c>
      <c r="C146">
        <f t="shared" si="15"/>
        <v>2.6519518837274508E-26</v>
      </c>
      <c r="E146" s="4">
        <f t="shared" si="16"/>
        <v>314432</v>
      </c>
      <c r="F146">
        <f t="shared" si="17"/>
        <v>1.2262625510355732E-22</v>
      </c>
      <c r="G146" s="2">
        <f t="shared" si="13"/>
        <v>68</v>
      </c>
      <c r="H146">
        <f t="shared" si="18"/>
        <v>6.8670702857992107E-26</v>
      </c>
      <c r="I146">
        <f t="shared" si="19"/>
        <v>3.0901816286096451E-26</v>
      </c>
    </row>
    <row r="147" spans="1:9">
      <c r="A147" s="2">
        <f t="shared" si="12"/>
        <v>68.5</v>
      </c>
      <c r="B147">
        <f t="shared" si="14"/>
        <v>1.352396494341203E-28</v>
      </c>
      <c r="C147">
        <f t="shared" si="15"/>
        <v>9.2639159862372409E-27</v>
      </c>
      <c r="E147" s="4">
        <f t="shared" si="16"/>
        <v>321419.125</v>
      </c>
      <c r="F147">
        <f t="shared" si="17"/>
        <v>4.346860978642169E-23</v>
      </c>
      <c r="G147" s="2">
        <f t="shared" si="13"/>
        <v>68.5</v>
      </c>
      <c r="H147">
        <f t="shared" si="18"/>
        <v>2.4342421480396147E-26</v>
      </c>
      <c r="I147">
        <f t="shared" si="19"/>
        <v>1.0954089666178267E-26</v>
      </c>
    </row>
    <row r="148" spans="1:9">
      <c r="A148" s="2">
        <f t="shared" si="12"/>
        <v>69</v>
      </c>
      <c r="B148">
        <f t="shared" si="14"/>
        <v>4.6530238659163039E-29</v>
      </c>
      <c r="C148">
        <f t="shared" si="15"/>
        <v>3.2105864674822498E-27</v>
      </c>
      <c r="E148" s="4">
        <f t="shared" si="16"/>
        <v>328509</v>
      </c>
      <c r="F148">
        <f t="shared" si="17"/>
        <v>1.528560217168299E-23</v>
      </c>
      <c r="G148" s="2">
        <f t="shared" si="13"/>
        <v>69</v>
      </c>
      <c r="H148">
        <f t="shared" si="18"/>
        <v>8.5599372161424753E-27</v>
      </c>
      <c r="I148">
        <f t="shared" si="19"/>
        <v>3.8519717472641141E-27</v>
      </c>
    </row>
    <row r="149" spans="1:9">
      <c r="A149" s="2">
        <f t="shared" si="12"/>
        <v>69.5</v>
      </c>
      <c r="B149">
        <f t="shared" si="14"/>
        <v>1.5883667705333863E-29</v>
      </c>
      <c r="C149">
        <f t="shared" si="15"/>
        <v>1.1039149055207035E-27</v>
      </c>
      <c r="E149" s="4">
        <f t="shared" si="16"/>
        <v>335702.375</v>
      </c>
      <c r="F149">
        <f t="shared" si="17"/>
        <v>5.3321849723913779E-24</v>
      </c>
      <c r="G149" s="2">
        <f t="shared" si="13"/>
        <v>69.5</v>
      </c>
      <c r="H149">
        <f t="shared" si="18"/>
        <v>2.9860235845391718E-27</v>
      </c>
      <c r="I149">
        <f t="shared" si="19"/>
        <v>1.3437106130426274E-27</v>
      </c>
    </row>
    <row r="150" spans="1:9">
      <c r="A150" s="2">
        <f t="shared" si="12"/>
        <v>70</v>
      </c>
      <c r="B150">
        <f t="shared" si="14"/>
        <v>5.379611353519118E-30</v>
      </c>
      <c r="C150">
        <f t="shared" si="15"/>
        <v>3.7657279474633827E-28</v>
      </c>
      <c r="E150" s="4">
        <f t="shared" si="16"/>
        <v>343000</v>
      </c>
      <c r="F150">
        <f t="shared" si="17"/>
        <v>1.8452066942570576E-24</v>
      </c>
      <c r="G150" s="2">
        <f t="shared" si="13"/>
        <v>70</v>
      </c>
      <c r="H150">
        <f t="shared" si="18"/>
        <v>1.0333157487839523E-27</v>
      </c>
      <c r="I150">
        <f t="shared" si="19"/>
        <v>4.6499208695277863E-28</v>
      </c>
    </row>
    <row r="151" spans="1:9">
      <c r="A151" s="2">
        <f t="shared" si="12"/>
        <v>70.5</v>
      </c>
      <c r="B151">
        <f t="shared" si="14"/>
        <v>1.807739826260128E-30</v>
      </c>
      <c r="C151">
        <f t="shared" si="15"/>
        <v>1.2744565775133903E-28</v>
      </c>
      <c r="E151" s="4">
        <f t="shared" si="16"/>
        <v>350402.625</v>
      </c>
      <c r="F151">
        <f t="shared" si="17"/>
        <v>6.3343678043859276E-25</v>
      </c>
      <c r="G151" s="2">
        <f t="shared" si="13"/>
        <v>70.5</v>
      </c>
      <c r="H151">
        <f t="shared" si="18"/>
        <v>3.5472459704561201E-28</v>
      </c>
      <c r="I151">
        <f t="shared" si="19"/>
        <v>1.5962606867052538E-28</v>
      </c>
    </row>
    <row r="152" spans="1:9">
      <c r="A152" s="2">
        <f t="shared" si="12"/>
        <v>71</v>
      </c>
      <c r="B152">
        <f t="shared" si="14"/>
        <v>6.0270692260769494E-31</v>
      </c>
      <c r="C152">
        <f t="shared" si="15"/>
        <v>4.2792191505146338E-29</v>
      </c>
      <c r="E152" s="4">
        <f t="shared" si="16"/>
        <v>357911</v>
      </c>
      <c r="F152">
        <f t="shared" si="17"/>
        <v>2.1571543737744272E-25</v>
      </c>
      <c r="G152" s="2">
        <f t="shared" si="13"/>
        <v>71</v>
      </c>
      <c r="H152">
        <f t="shared" si="18"/>
        <v>1.2080064493136793E-28</v>
      </c>
      <c r="I152">
        <f t="shared" si="19"/>
        <v>5.4360290219115582E-29</v>
      </c>
    </row>
    <row r="153" spans="1:9">
      <c r="A153" s="2">
        <f t="shared" si="12"/>
        <v>71.5</v>
      </c>
      <c r="B153">
        <f t="shared" si="14"/>
        <v>1.9937099171260239E-31</v>
      </c>
      <c r="C153">
        <f t="shared" si="15"/>
        <v>1.4255025907451072E-29</v>
      </c>
      <c r="E153" s="4">
        <f t="shared" si="16"/>
        <v>365525.875</v>
      </c>
      <c r="F153">
        <f t="shared" si="17"/>
        <v>7.2875256195366742E-26</v>
      </c>
      <c r="G153" s="2">
        <f t="shared" si="13"/>
        <v>71.5</v>
      </c>
      <c r="H153">
        <f t="shared" si="18"/>
        <v>4.0810143469405379E-29</v>
      </c>
      <c r="I153">
        <f t="shared" si="19"/>
        <v>1.8364564561232421E-29</v>
      </c>
    </row>
    <row r="154" spans="1:9">
      <c r="A154" s="2">
        <f t="shared" si="12"/>
        <v>72</v>
      </c>
      <c r="B154">
        <f t="shared" si="14"/>
        <v>6.5434018801866303E-32</v>
      </c>
      <c r="C154">
        <f t="shared" si="15"/>
        <v>4.7112493537343741E-30</v>
      </c>
      <c r="E154" s="4">
        <f t="shared" si="16"/>
        <v>373248</v>
      </c>
      <c r="F154">
        <f t="shared" si="17"/>
        <v>2.4423116649758993E-26</v>
      </c>
      <c r="G154" s="2">
        <f t="shared" si="13"/>
        <v>72</v>
      </c>
      <c r="H154">
        <f t="shared" si="18"/>
        <v>1.3676945323865036E-29</v>
      </c>
      <c r="I154">
        <f t="shared" si="19"/>
        <v>6.1546253957392669E-30</v>
      </c>
    </row>
    <row r="155" spans="1:9">
      <c r="A155" s="2">
        <f t="shared" si="12"/>
        <v>72.5</v>
      </c>
      <c r="B155">
        <f t="shared" si="14"/>
        <v>2.1307443701836823E-32</v>
      </c>
      <c r="C155">
        <f t="shared" si="15"/>
        <v>1.5447896683831696E-30</v>
      </c>
      <c r="E155" s="4">
        <f t="shared" si="16"/>
        <v>381078.125</v>
      </c>
      <c r="F155">
        <f t="shared" si="17"/>
        <v>8.1198006944390349E-27</v>
      </c>
      <c r="G155" s="2">
        <f t="shared" si="13"/>
        <v>72.5</v>
      </c>
      <c r="H155">
        <f t="shared" si="18"/>
        <v>4.5470883888858599E-30</v>
      </c>
      <c r="I155">
        <f t="shared" si="19"/>
        <v>2.0461897749986371E-30</v>
      </c>
    </row>
    <row r="156" spans="1:9">
      <c r="A156" s="2">
        <f t="shared" si="12"/>
        <v>73</v>
      </c>
      <c r="B156">
        <f t="shared" si="14"/>
        <v>6.8840738806779372E-33</v>
      </c>
      <c r="C156">
        <f t="shared" si="15"/>
        <v>5.0253739328948938E-31</v>
      </c>
      <c r="E156" s="4">
        <f t="shared" si="16"/>
        <v>389017</v>
      </c>
      <c r="F156">
        <f t="shared" si="17"/>
        <v>2.6780217688396891E-27</v>
      </c>
      <c r="G156" s="2">
        <f t="shared" si="13"/>
        <v>73</v>
      </c>
      <c r="H156">
        <f t="shared" si="18"/>
        <v>1.4996921905502261E-30</v>
      </c>
      <c r="I156">
        <f t="shared" si="19"/>
        <v>6.7486148574760175E-31</v>
      </c>
    </row>
    <row r="157" spans="1:9">
      <c r="A157" s="2">
        <f t="shared" si="12"/>
        <v>73.5</v>
      </c>
      <c r="B157">
        <f t="shared" si="14"/>
        <v>2.2067157529950528E-33</v>
      </c>
      <c r="C157">
        <f t="shared" si="15"/>
        <v>1.6219360784513639E-31</v>
      </c>
      <c r="E157" s="4">
        <f t="shared" si="16"/>
        <v>397065.375</v>
      </c>
      <c r="F157">
        <f t="shared" si="17"/>
        <v>8.7621041798138796E-28</v>
      </c>
      <c r="G157" s="2">
        <f t="shared" si="13"/>
        <v>73.5</v>
      </c>
      <c r="H157">
        <f t="shared" si="18"/>
        <v>4.9067783406957728E-31</v>
      </c>
      <c r="I157">
        <f t="shared" si="19"/>
        <v>2.208050253313098E-31</v>
      </c>
    </row>
    <row r="158" spans="1:9">
      <c r="A158" s="2">
        <f t="shared" si="12"/>
        <v>74</v>
      </c>
      <c r="B158">
        <f t="shared" si="14"/>
        <v>7.0183374224027685E-34</v>
      </c>
      <c r="C158">
        <f t="shared" si="15"/>
        <v>5.193569692578049E-32</v>
      </c>
      <c r="E158" s="4">
        <f t="shared" si="16"/>
        <v>405224</v>
      </c>
      <c r="F158">
        <f t="shared" si="17"/>
        <v>2.8439987636557394E-28</v>
      </c>
      <c r="G158" s="2">
        <f t="shared" si="13"/>
        <v>74</v>
      </c>
      <c r="H158">
        <f t="shared" si="18"/>
        <v>1.5926393076472143E-31</v>
      </c>
      <c r="I158">
        <f t="shared" si="19"/>
        <v>7.1668768844124648E-32</v>
      </c>
    </row>
    <row r="159" spans="1:9">
      <c r="A159" s="2">
        <f t="shared" si="12"/>
        <v>74.5</v>
      </c>
      <c r="B159">
        <f t="shared" si="14"/>
        <v>2.2146716157232732E-34</v>
      </c>
      <c r="C159">
        <f t="shared" si="15"/>
        <v>1.6499303537138385E-32</v>
      </c>
      <c r="E159" s="4">
        <f t="shared" si="16"/>
        <v>413493.625</v>
      </c>
      <c r="F159">
        <f t="shared" si="17"/>
        <v>9.1575259457002319E-29</v>
      </c>
      <c r="G159" s="2">
        <f t="shared" si="13"/>
        <v>74.5</v>
      </c>
      <c r="H159">
        <f t="shared" si="18"/>
        <v>5.1282145295921299E-32</v>
      </c>
      <c r="I159">
        <f t="shared" si="19"/>
        <v>2.3076965383164587E-32</v>
      </c>
    </row>
    <row r="160" spans="1:9">
      <c r="A160" s="2">
        <f t="shared" si="12"/>
        <v>75</v>
      </c>
      <c r="B160">
        <f t="shared" si="14"/>
        <v>6.9338101610218835E-35</v>
      </c>
      <c r="C160">
        <f t="shared" si="15"/>
        <v>5.2003576207664128E-33</v>
      </c>
      <c r="E160" s="4">
        <f t="shared" si="16"/>
        <v>421875</v>
      </c>
      <c r="F160">
        <f t="shared" si="17"/>
        <v>2.9252011616811071E-29</v>
      </c>
      <c r="G160" s="2">
        <f t="shared" si="13"/>
        <v>75</v>
      </c>
      <c r="H160">
        <f t="shared" si="18"/>
        <v>1.6381126505414202E-32</v>
      </c>
      <c r="I160">
        <f t="shared" si="19"/>
        <v>7.3715069274363904E-33</v>
      </c>
    </row>
    <row r="161" spans="1:10">
      <c r="A161" s="2">
        <f t="shared" si="12"/>
        <v>75.5</v>
      </c>
      <c r="B161">
        <f t="shared" si="14"/>
        <v>2.1538840810495069E-35</v>
      </c>
      <c r="C161">
        <f t="shared" si="15"/>
        <v>1.6261824811923775E-33</v>
      </c>
      <c r="E161" s="4">
        <f t="shared" si="16"/>
        <v>430368.875</v>
      </c>
      <c r="F161">
        <f t="shared" si="17"/>
        <v>9.2696466884168507E-30</v>
      </c>
      <c r="G161" s="2">
        <f t="shared" si="13"/>
        <v>75.5</v>
      </c>
      <c r="H161">
        <f t="shared" si="18"/>
        <v>5.1910021455134369E-33</v>
      </c>
      <c r="I161">
        <f t="shared" si="19"/>
        <v>2.3359509654810469E-33</v>
      </c>
    </row>
    <row r="162" spans="1:10">
      <c r="A162" s="2">
        <f t="shared" si="12"/>
        <v>76</v>
      </c>
      <c r="B162">
        <f t="shared" si="14"/>
        <v>6.6383589618450507E-36</v>
      </c>
      <c r="C162">
        <f t="shared" si="15"/>
        <v>5.0451528110022384E-34</v>
      </c>
      <c r="E162" s="4">
        <f t="shared" si="16"/>
        <v>438976</v>
      </c>
      <c r="F162">
        <f t="shared" si="17"/>
        <v>2.9140802636348931E-30</v>
      </c>
      <c r="G162" s="2">
        <f t="shared" si="13"/>
        <v>76</v>
      </c>
      <c r="H162">
        <f t="shared" si="18"/>
        <v>1.6318849476355404E-33</v>
      </c>
      <c r="I162">
        <f t="shared" si="19"/>
        <v>7.3434822643599314E-34</v>
      </c>
    </row>
    <row r="163" spans="1:10">
      <c r="A163" s="2">
        <f t="shared" si="12"/>
        <v>76.5</v>
      </c>
      <c r="B163">
        <f t="shared" si="14"/>
        <v>2.0299596970545796E-36</v>
      </c>
      <c r="C163">
        <f t="shared" si="15"/>
        <v>1.5529191682467534E-34</v>
      </c>
      <c r="E163" s="4">
        <f t="shared" si="16"/>
        <v>447697.125</v>
      </c>
      <c r="F163">
        <f t="shared" si="17"/>
        <v>9.0880712023720626E-31</v>
      </c>
      <c r="G163" s="2">
        <f t="shared" si="13"/>
        <v>76.5</v>
      </c>
      <c r="H163">
        <f t="shared" si="18"/>
        <v>5.0893198733283555E-34</v>
      </c>
      <c r="I163">
        <f t="shared" si="19"/>
        <v>2.2901939429977598E-34</v>
      </c>
    </row>
    <row r="164" spans="1:10">
      <c r="A164" s="2">
        <f t="shared" si="12"/>
        <v>77</v>
      </c>
      <c r="B164">
        <f t="shared" si="14"/>
        <v>6.1588924432379423E-37</v>
      </c>
      <c r="C164">
        <f t="shared" si="15"/>
        <v>4.7423471812932154E-35</v>
      </c>
      <c r="E164" s="4">
        <f t="shared" si="16"/>
        <v>456533</v>
      </c>
      <c r="F164">
        <f t="shared" si="17"/>
        <v>2.8117376437887474E-31</v>
      </c>
      <c r="G164" s="2">
        <f t="shared" si="13"/>
        <v>77</v>
      </c>
      <c r="H164">
        <f t="shared" si="18"/>
        <v>1.5745730805216987E-34</v>
      </c>
      <c r="I164">
        <f t="shared" si="19"/>
        <v>7.0855788623476445E-35</v>
      </c>
    </row>
    <row r="165" spans="1:10">
      <c r="A165" s="2">
        <f t="shared" si="12"/>
        <v>77.5</v>
      </c>
      <c r="B165">
        <f t="shared" si="14"/>
        <v>1.8539865781382004E-37</v>
      </c>
      <c r="C165">
        <f t="shared" si="15"/>
        <v>1.4368395980571054E-35</v>
      </c>
      <c r="E165" s="4">
        <f t="shared" si="16"/>
        <v>465484.375</v>
      </c>
      <c r="F165">
        <f t="shared" si="17"/>
        <v>8.6300178358304891E-32</v>
      </c>
      <c r="G165" s="2">
        <f t="shared" si="13"/>
        <v>77.5</v>
      </c>
      <c r="H165">
        <f t="shared" si="18"/>
        <v>4.8328099880650739E-35</v>
      </c>
      <c r="I165">
        <f t="shared" si="19"/>
        <v>2.1747644946292837E-35</v>
      </c>
    </row>
    <row r="166" spans="1:10">
      <c r="A166" s="2">
        <f t="shared" si="12"/>
        <v>78</v>
      </c>
      <c r="B166">
        <f t="shared" si="14"/>
        <v>5.5373190688137355E-38</v>
      </c>
      <c r="C166">
        <f t="shared" si="15"/>
        <v>4.3191088736747139E-36</v>
      </c>
      <c r="E166" s="4">
        <f t="shared" si="16"/>
        <v>474552</v>
      </c>
      <c r="F166">
        <f t="shared" si="17"/>
        <v>2.6277458387436959E-32</v>
      </c>
      <c r="G166" s="2">
        <f t="shared" si="13"/>
        <v>78</v>
      </c>
      <c r="H166">
        <f t="shared" si="18"/>
        <v>1.4715376696964699E-35</v>
      </c>
      <c r="I166">
        <f t="shared" si="19"/>
        <v>6.621919513634116E-36</v>
      </c>
    </row>
    <row r="167" spans="1:10">
      <c r="A167" s="2">
        <f t="shared" si="12"/>
        <v>78.5</v>
      </c>
      <c r="B167">
        <f t="shared" si="14"/>
        <v>1.6408985844517555E-38</v>
      </c>
      <c r="C167">
        <f t="shared" si="15"/>
        <v>1.288105388794628E-36</v>
      </c>
      <c r="E167" s="4">
        <f t="shared" si="16"/>
        <v>483736.625</v>
      </c>
      <c r="F167">
        <f>B167*E167</f>
        <v>7.9376274320996973E-33</v>
      </c>
      <c r="G167" s="2">
        <f t="shared" si="13"/>
        <v>78.5</v>
      </c>
      <c r="H167">
        <f t="shared" si="18"/>
        <v>4.4450713619758304E-36</v>
      </c>
      <c r="I167">
        <f t="shared" si="19"/>
        <v>2.0002821128891238E-36</v>
      </c>
    </row>
    <row r="168" spans="1:10">
      <c r="A168" s="2">
        <f t="shared" si="12"/>
        <v>79</v>
      </c>
      <c r="B168">
        <f t="shared" si="14"/>
        <v>4.8245119518800002E-39</v>
      </c>
      <c r="C168">
        <f t="shared" si="15"/>
        <v>3.8113644419852004E-37</v>
      </c>
      <c r="E168" s="4">
        <f t="shared" si="16"/>
        <v>493039</v>
      </c>
      <c r="F168">
        <f t="shared" si="17"/>
        <v>2.3786725482429633E-33</v>
      </c>
      <c r="G168" s="2">
        <f t="shared" si="13"/>
        <v>79</v>
      </c>
      <c r="H168">
        <f t="shared" si="18"/>
        <v>1.3320566270160596E-36</v>
      </c>
      <c r="I168">
        <f t="shared" si="19"/>
        <v>5.9942548215722684E-37</v>
      </c>
    </row>
    <row r="169" spans="1:10">
      <c r="A169" s="2">
        <f t="shared" si="12"/>
        <v>79.5</v>
      </c>
      <c r="B169">
        <f t="shared" si="14"/>
        <v>1.4073908075244504E-39</v>
      </c>
      <c r="C169">
        <f t="shared" si="15"/>
        <v>1.1188756919819381E-37</v>
      </c>
      <c r="E169" s="4">
        <f t="shared" si="16"/>
        <v>502459.875</v>
      </c>
      <c r="F169">
        <f t="shared" si="17"/>
        <v>7.0715740922488447E-34</v>
      </c>
      <c r="G169" s="2">
        <f t="shared" si="13"/>
        <v>79.5</v>
      </c>
      <c r="H169">
        <f t="shared" si="18"/>
        <v>3.9600814916593531E-37</v>
      </c>
      <c r="I169">
        <f t="shared" si="19"/>
        <v>1.7820366712467093E-37</v>
      </c>
    </row>
    <row r="170" spans="1:10">
      <c r="A170" s="2">
        <f t="shared" si="12"/>
        <v>80</v>
      </c>
      <c r="B170">
        <f t="shared" si="14"/>
        <v>4.0734831937426422E-40</v>
      </c>
      <c r="C170">
        <f t="shared" si="15"/>
        <v>3.2587865549941139E-38</v>
      </c>
      <c r="E170" s="4">
        <f t="shared" si="16"/>
        <v>512000</v>
      </c>
      <c r="F170">
        <f t="shared" si="17"/>
        <v>2.0856233951962329E-34</v>
      </c>
      <c r="G170" s="2">
        <f t="shared" si="13"/>
        <v>80</v>
      </c>
      <c r="H170">
        <f t="shared" si="18"/>
        <v>1.1679491013098906E-37</v>
      </c>
      <c r="I170">
        <f t="shared" si="19"/>
        <v>5.2557709558945082E-38</v>
      </c>
    </row>
    <row r="171" spans="1:10">
      <c r="A171" s="2"/>
      <c r="B171">
        <f>SUM(B10:B170)</f>
        <v>8754.294645141983</v>
      </c>
      <c r="C171" s="3">
        <f>SUM(C10:C170)/B171</f>
        <v>7.0944359829371502</v>
      </c>
      <c r="D171" s="3" t="s">
        <v>9</v>
      </c>
      <c r="F171" s="3">
        <f>POWER((SUM(F10:F170)/B171), 1/3)</f>
        <v>8.7982514361654616</v>
      </c>
      <c r="G171" s="3" t="s">
        <v>11</v>
      </c>
      <c r="H171" s="3">
        <f>SUM(H10:H170)</f>
        <v>3338.8606506248088</v>
      </c>
      <c r="I171" s="3">
        <f>SUM(I10:I170)</f>
        <v>1502.4872927811634</v>
      </c>
      <c r="J171" s="3" t="s">
        <v>14</v>
      </c>
    </row>
    <row r="172" spans="1:10">
      <c r="A172" s="2"/>
    </row>
    <row r="173" spans="1:10">
      <c r="A173" s="2"/>
      <c r="B173">
        <f>MAX(B10:B170)</f>
        <v>469.26138758867495</v>
      </c>
      <c r="F173" s="3" t="s">
        <v>12</v>
      </c>
      <c r="G173" s="3">
        <f>(1/2)*$C$2*F171^3</f>
        <v>381.39687844270139</v>
      </c>
      <c r="H173" s="3" t="s">
        <v>13</v>
      </c>
    </row>
    <row r="174" spans="1:10">
      <c r="A174" s="2"/>
    </row>
    <row r="175" spans="1:10">
      <c r="A175" s="2"/>
    </row>
    <row r="176" spans="1:10">
      <c r="A176" s="2"/>
    </row>
    <row r="177" spans="1:1">
      <c r="A177" s="2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 Yavuzturk</dc:creator>
  <cp:lastModifiedBy>Wisam Shamroukh</cp:lastModifiedBy>
  <dcterms:created xsi:type="dcterms:W3CDTF">2010-02-09T03:41:43Z</dcterms:created>
  <dcterms:modified xsi:type="dcterms:W3CDTF">2010-05-10T20:47:11Z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308322333</vt:i4>
  </property>
  <property fmtid="{D5CDD505-2E9C-101B-9397-08002B2CF9AE}" pid="3" name="_NewReviewCycle">
    <vt:lpwstr/>
  </property>
  <property fmtid="{D5CDD505-2E9C-101B-9397-08002B2CF9AE}" pid="4" name="_EmailSubject">
    <vt:lpwstr>Wind Energy Spreadsheet</vt:lpwstr>
  </property>
  <property fmtid="{D5CDD505-2E9C-101B-9397-08002B2CF9AE}" pid="5" name="_AuthorEmail">
    <vt:lpwstr>yavuzturk@hartford.edu</vt:lpwstr>
  </property>
  <property fmtid="{D5CDD505-2E9C-101B-9397-08002B2CF9AE}" pid="6" name="_AuthorEmailDisplayName">
    <vt:lpwstr>C. Yavuzturk</vt:lpwstr>
  </property>
  <property fmtid="{D5CDD505-2E9C-101B-9397-08002B2CF9AE}" pid="7" name="_ReviewingToolsShownOnce">
    <vt:lpwstr/>
  </property>
</Properties>
</file>